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15"/>
  <workbookPr filterPrivacy="1" autoCompressPictures="0"/>
  <mc:AlternateContent xmlns:mc="http://schemas.openxmlformats.org/markup-compatibility/2006">
    <mc:Choice Requires="x15">
      <x15ac:absPath xmlns:x15ac="http://schemas.microsoft.com/office/spreadsheetml/2010/11/ac" url="/Users/haisun/Dropbox/2015&amp;2016 project/(0) 2016_three_cylinder/Experimental_results/spacing_2.57/"/>
    </mc:Choice>
  </mc:AlternateContent>
  <bookViews>
    <workbookView xWindow="0" yWindow="0" windowWidth="28800" windowHeight="18000" tabRatio="710"/>
  </bookViews>
  <sheets>
    <sheet name="k400" sheetId="18" r:id="rId1"/>
    <sheet name="k600" sheetId="26" r:id="rId2"/>
    <sheet name="k800" sheetId="29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8" l="1"/>
  <c r="C7" i="18"/>
  <c r="BU28" i="18"/>
  <c r="BV28" i="18"/>
  <c r="BW28" i="18"/>
  <c r="C41" i="18"/>
  <c r="C37" i="18"/>
  <c r="BU58" i="18"/>
  <c r="BV58" i="18"/>
  <c r="BW58" i="18"/>
  <c r="BU88" i="18"/>
  <c r="BV88" i="18"/>
  <c r="BW88" i="18"/>
  <c r="BW120" i="18"/>
  <c r="BV120" i="18"/>
  <c r="BU120" i="18"/>
  <c r="BU27" i="18"/>
  <c r="BV27" i="18"/>
  <c r="BW27" i="18"/>
  <c r="BU57" i="18"/>
  <c r="BV57" i="18"/>
  <c r="BW57" i="18"/>
  <c r="BU87" i="18"/>
  <c r="BV87" i="18"/>
  <c r="BW87" i="18"/>
  <c r="BW119" i="18"/>
  <c r="BV119" i="18"/>
  <c r="BU119" i="18"/>
  <c r="BU26" i="18"/>
  <c r="BV26" i="18"/>
  <c r="BW26" i="18"/>
  <c r="BU56" i="18"/>
  <c r="BV56" i="18"/>
  <c r="BW56" i="18"/>
  <c r="BU86" i="18"/>
  <c r="BV86" i="18"/>
  <c r="BW86" i="18"/>
  <c r="BW118" i="18"/>
  <c r="BV118" i="18"/>
  <c r="BU118" i="18"/>
  <c r="BU25" i="18"/>
  <c r="BV25" i="18"/>
  <c r="BW25" i="18"/>
  <c r="BU55" i="18"/>
  <c r="BV55" i="18"/>
  <c r="BW55" i="18"/>
  <c r="BU85" i="18"/>
  <c r="BV85" i="18"/>
  <c r="BW85" i="18"/>
  <c r="BW117" i="18"/>
  <c r="BV117" i="18"/>
  <c r="BU117" i="18"/>
  <c r="BU24" i="18"/>
  <c r="BV24" i="18"/>
  <c r="BW24" i="18"/>
  <c r="BU54" i="18"/>
  <c r="BV54" i="18"/>
  <c r="BW54" i="18"/>
  <c r="BU84" i="18"/>
  <c r="BV84" i="18"/>
  <c r="BW84" i="18"/>
  <c r="BW116" i="18"/>
  <c r="BV116" i="18"/>
  <c r="BU116" i="18"/>
  <c r="BU23" i="18"/>
  <c r="BV23" i="18"/>
  <c r="BW23" i="18"/>
  <c r="BU53" i="18"/>
  <c r="BV53" i="18"/>
  <c r="BW53" i="18"/>
  <c r="BU83" i="18"/>
  <c r="BV83" i="18"/>
  <c r="BW83" i="18"/>
  <c r="BW115" i="18"/>
  <c r="BV115" i="18"/>
  <c r="BU115" i="18"/>
  <c r="BU22" i="18"/>
  <c r="BV22" i="18"/>
  <c r="BW22" i="18"/>
  <c r="BU52" i="18"/>
  <c r="BV52" i="18"/>
  <c r="BW52" i="18"/>
  <c r="BU82" i="18"/>
  <c r="BV82" i="18"/>
  <c r="BW82" i="18"/>
  <c r="BW114" i="18"/>
  <c r="BV114" i="18"/>
  <c r="BU114" i="18"/>
  <c r="BU21" i="18"/>
  <c r="BV21" i="18"/>
  <c r="BW21" i="18"/>
  <c r="BU51" i="18"/>
  <c r="BV51" i="18"/>
  <c r="BW51" i="18"/>
  <c r="BU81" i="18"/>
  <c r="BV81" i="18"/>
  <c r="BW81" i="18"/>
  <c r="BW113" i="18"/>
  <c r="BV113" i="18"/>
  <c r="BU113" i="18"/>
  <c r="BU20" i="18"/>
  <c r="BV20" i="18"/>
  <c r="BW20" i="18"/>
  <c r="BU50" i="18"/>
  <c r="BV50" i="18"/>
  <c r="BW50" i="18"/>
  <c r="BU80" i="18"/>
  <c r="BV80" i="18"/>
  <c r="BW80" i="18"/>
  <c r="BW112" i="18"/>
  <c r="BV112" i="18"/>
  <c r="BU112" i="18"/>
  <c r="BU19" i="18"/>
  <c r="BV19" i="18"/>
  <c r="BW19" i="18"/>
  <c r="BU49" i="18"/>
  <c r="BV49" i="18"/>
  <c r="BW49" i="18"/>
  <c r="BU79" i="18"/>
  <c r="BV79" i="18"/>
  <c r="BW79" i="18"/>
  <c r="BW111" i="18"/>
  <c r="BV111" i="18"/>
  <c r="BU111" i="18"/>
  <c r="BU18" i="18"/>
  <c r="BV18" i="18"/>
  <c r="BW18" i="18"/>
  <c r="BU48" i="18"/>
  <c r="BV48" i="18"/>
  <c r="BW48" i="18"/>
  <c r="BU78" i="18"/>
  <c r="BV78" i="18"/>
  <c r="BW78" i="18"/>
  <c r="BW110" i="18"/>
  <c r="BV110" i="18"/>
  <c r="BU110" i="18"/>
  <c r="BU17" i="18"/>
  <c r="BV17" i="18"/>
  <c r="BW17" i="18"/>
  <c r="BU47" i="18"/>
  <c r="BV47" i="18"/>
  <c r="BW47" i="18"/>
  <c r="BU77" i="18"/>
  <c r="BV77" i="18"/>
  <c r="BW77" i="18"/>
  <c r="BW109" i="18"/>
  <c r="BV109" i="18"/>
  <c r="BU109" i="18"/>
  <c r="BU16" i="18"/>
  <c r="BV16" i="18"/>
  <c r="BW16" i="18"/>
  <c r="BU46" i="18"/>
  <c r="BV46" i="18"/>
  <c r="BW46" i="18"/>
  <c r="BU76" i="18"/>
  <c r="BV76" i="18"/>
  <c r="BW76" i="18"/>
  <c r="BW108" i="18"/>
  <c r="BV108" i="18"/>
  <c r="BU108" i="18"/>
  <c r="BU15" i="18"/>
  <c r="BV15" i="18"/>
  <c r="BW15" i="18"/>
  <c r="BU45" i="18"/>
  <c r="BV45" i="18"/>
  <c r="BW45" i="18"/>
  <c r="BU75" i="18"/>
  <c r="BV75" i="18"/>
  <c r="BW75" i="18"/>
  <c r="BW107" i="18"/>
  <c r="BV107" i="18"/>
  <c r="BU107" i="18"/>
  <c r="BU14" i="18"/>
  <c r="BV14" i="18"/>
  <c r="BW14" i="18"/>
  <c r="BU44" i="18"/>
  <c r="BV44" i="18"/>
  <c r="BW44" i="18"/>
  <c r="BU74" i="18"/>
  <c r="BV74" i="18"/>
  <c r="BW74" i="18"/>
  <c r="BW106" i="18"/>
  <c r="BV106" i="18"/>
  <c r="BU106" i="18"/>
  <c r="BU13" i="18"/>
  <c r="BV13" i="18"/>
  <c r="BW13" i="18"/>
  <c r="BU43" i="18"/>
  <c r="BV43" i="18"/>
  <c r="BW43" i="18"/>
  <c r="BU73" i="18"/>
  <c r="BV73" i="18"/>
  <c r="BW73" i="18"/>
  <c r="BW105" i="18"/>
  <c r="BV105" i="18"/>
  <c r="BU105" i="18"/>
  <c r="BU12" i="18"/>
  <c r="BV12" i="18"/>
  <c r="BW12" i="18"/>
  <c r="BU42" i="18"/>
  <c r="BV42" i="18"/>
  <c r="BW42" i="18"/>
  <c r="BU72" i="18"/>
  <c r="BV72" i="18"/>
  <c r="BW72" i="18"/>
  <c r="BW104" i="18"/>
  <c r="BV104" i="18"/>
  <c r="BU104" i="18"/>
  <c r="BU11" i="18"/>
  <c r="BV11" i="18"/>
  <c r="BW11" i="18"/>
  <c r="BU41" i="18"/>
  <c r="BV41" i="18"/>
  <c r="BW41" i="18"/>
  <c r="BU71" i="18"/>
  <c r="BV71" i="18"/>
  <c r="BW71" i="18"/>
  <c r="BW103" i="18"/>
  <c r="BV103" i="18"/>
  <c r="BU103" i="18"/>
  <c r="BU10" i="18"/>
  <c r="BV10" i="18"/>
  <c r="BW10" i="18"/>
  <c r="BU40" i="18"/>
  <c r="BV40" i="18"/>
  <c r="BW40" i="18"/>
  <c r="BU70" i="18"/>
  <c r="BV70" i="18"/>
  <c r="BW70" i="18"/>
  <c r="BW102" i="18"/>
  <c r="BV102" i="18"/>
  <c r="BU102" i="18"/>
  <c r="BU9" i="18"/>
  <c r="BV9" i="18"/>
  <c r="BW9" i="18"/>
  <c r="BU39" i="18"/>
  <c r="BV39" i="18"/>
  <c r="BW39" i="18"/>
  <c r="BU69" i="18"/>
  <c r="BV69" i="18"/>
  <c r="BW69" i="18"/>
  <c r="BW101" i="18"/>
  <c r="BV101" i="18"/>
  <c r="BU101" i="18"/>
  <c r="BU8" i="18"/>
  <c r="BV8" i="18"/>
  <c r="BW8" i="18"/>
  <c r="BU38" i="18"/>
  <c r="BV38" i="18"/>
  <c r="BW38" i="18"/>
  <c r="BU68" i="18"/>
  <c r="BV68" i="18"/>
  <c r="BW68" i="18"/>
  <c r="BW100" i="18"/>
  <c r="BV100" i="18"/>
  <c r="BU100" i="18"/>
  <c r="BU7" i="18"/>
  <c r="BV7" i="18"/>
  <c r="BW7" i="18"/>
  <c r="BU37" i="18"/>
  <c r="BV37" i="18"/>
  <c r="BW37" i="18"/>
  <c r="BU67" i="18"/>
  <c r="BV67" i="18"/>
  <c r="BW67" i="18"/>
  <c r="BW99" i="18"/>
  <c r="BV99" i="18"/>
  <c r="BU99" i="18"/>
  <c r="BU6" i="18"/>
  <c r="BV6" i="18"/>
  <c r="BW6" i="18"/>
  <c r="BU36" i="18"/>
  <c r="BV36" i="18"/>
  <c r="BW36" i="18"/>
  <c r="BU66" i="18"/>
  <c r="BV66" i="18"/>
  <c r="BW66" i="18"/>
  <c r="BW98" i="18"/>
  <c r="BV98" i="18"/>
  <c r="BU98" i="18"/>
  <c r="BU5" i="18"/>
  <c r="BV5" i="18"/>
  <c r="BW5" i="18"/>
  <c r="BU35" i="18"/>
  <c r="BV35" i="18"/>
  <c r="BW35" i="18"/>
  <c r="BU65" i="18"/>
  <c r="BV65" i="18"/>
  <c r="BW65" i="18"/>
  <c r="BW97" i="18"/>
  <c r="BV97" i="18"/>
  <c r="BU97" i="18"/>
  <c r="BU4" i="18"/>
  <c r="BV4" i="18"/>
  <c r="BW4" i="18"/>
  <c r="BU34" i="18"/>
  <c r="BV34" i="18"/>
  <c r="BW34" i="18"/>
  <c r="BU64" i="18"/>
  <c r="BV64" i="18"/>
  <c r="BW64" i="18"/>
  <c r="BW96" i="18"/>
  <c r="BV96" i="18"/>
  <c r="BU96" i="18"/>
  <c r="BU3" i="18"/>
  <c r="BV3" i="18"/>
  <c r="BW3" i="18"/>
  <c r="BU33" i="18"/>
  <c r="BV33" i="18"/>
  <c r="BW33" i="18"/>
  <c r="BU63" i="18"/>
  <c r="BV63" i="18"/>
  <c r="BW63" i="18"/>
  <c r="BW95" i="18"/>
  <c r="BV95" i="18"/>
  <c r="BU95" i="18"/>
  <c r="BK28" i="18"/>
  <c r="BL28" i="18"/>
  <c r="BM28" i="18"/>
  <c r="BK58" i="18"/>
  <c r="BL58" i="18"/>
  <c r="BM58" i="18"/>
  <c r="BK88" i="18"/>
  <c r="BL88" i="18"/>
  <c r="BM88" i="18"/>
  <c r="BM120" i="18"/>
  <c r="BL120" i="18"/>
  <c r="BK120" i="18"/>
  <c r="BK27" i="18"/>
  <c r="BL27" i="18"/>
  <c r="BM27" i="18"/>
  <c r="BK57" i="18"/>
  <c r="BL57" i="18"/>
  <c r="BM57" i="18"/>
  <c r="BK87" i="18"/>
  <c r="BL87" i="18"/>
  <c r="BM87" i="18"/>
  <c r="BM119" i="18"/>
  <c r="BL119" i="18"/>
  <c r="BK119" i="18"/>
  <c r="BK26" i="18"/>
  <c r="BL26" i="18"/>
  <c r="BM26" i="18"/>
  <c r="BK56" i="18"/>
  <c r="BL56" i="18"/>
  <c r="BM56" i="18"/>
  <c r="BK86" i="18"/>
  <c r="BL86" i="18"/>
  <c r="BM86" i="18"/>
  <c r="BM118" i="18"/>
  <c r="BL118" i="18"/>
  <c r="BK118" i="18"/>
  <c r="BK25" i="18"/>
  <c r="BL25" i="18"/>
  <c r="BM25" i="18"/>
  <c r="BK55" i="18"/>
  <c r="BL55" i="18"/>
  <c r="BM55" i="18"/>
  <c r="BK85" i="18"/>
  <c r="BL85" i="18"/>
  <c r="BM85" i="18"/>
  <c r="BM117" i="18"/>
  <c r="BL117" i="18"/>
  <c r="BK117" i="18"/>
  <c r="BK24" i="18"/>
  <c r="BL24" i="18"/>
  <c r="BM24" i="18"/>
  <c r="BK54" i="18"/>
  <c r="BL54" i="18"/>
  <c r="BM54" i="18"/>
  <c r="BK84" i="18"/>
  <c r="BL84" i="18"/>
  <c r="BM84" i="18"/>
  <c r="BM116" i="18"/>
  <c r="BL116" i="18"/>
  <c r="BK116" i="18"/>
  <c r="BK23" i="18"/>
  <c r="BL23" i="18"/>
  <c r="BM23" i="18"/>
  <c r="BK53" i="18"/>
  <c r="BL53" i="18"/>
  <c r="BM53" i="18"/>
  <c r="BK83" i="18"/>
  <c r="BL83" i="18"/>
  <c r="BM83" i="18"/>
  <c r="BM115" i="18"/>
  <c r="BL115" i="18"/>
  <c r="BK115" i="18"/>
  <c r="BK22" i="18"/>
  <c r="BL22" i="18"/>
  <c r="BM22" i="18"/>
  <c r="BK52" i="18"/>
  <c r="BL52" i="18"/>
  <c r="BM52" i="18"/>
  <c r="BK82" i="18"/>
  <c r="BL82" i="18"/>
  <c r="BM82" i="18"/>
  <c r="BM114" i="18"/>
  <c r="BL114" i="18"/>
  <c r="BK114" i="18"/>
  <c r="BK21" i="18"/>
  <c r="BL21" i="18"/>
  <c r="BM21" i="18"/>
  <c r="BK51" i="18"/>
  <c r="BL51" i="18"/>
  <c r="BM51" i="18"/>
  <c r="BK81" i="18"/>
  <c r="BL81" i="18"/>
  <c r="BM81" i="18"/>
  <c r="BM113" i="18"/>
  <c r="BL113" i="18"/>
  <c r="BK113" i="18"/>
  <c r="BK20" i="18"/>
  <c r="BL20" i="18"/>
  <c r="BM20" i="18"/>
  <c r="BK50" i="18"/>
  <c r="BL50" i="18"/>
  <c r="BM50" i="18"/>
  <c r="BK80" i="18"/>
  <c r="BL80" i="18"/>
  <c r="BM80" i="18"/>
  <c r="BM112" i="18"/>
  <c r="BL112" i="18"/>
  <c r="BK112" i="18"/>
  <c r="BK19" i="18"/>
  <c r="BL19" i="18"/>
  <c r="BM19" i="18"/>
  <c r="BK49" i="18"/>
  <c r="BL49" i="18"/>
  <c r="BM49" i="18"/>
  <c r="BK79" i="18"/>
  <c r="BL79" i="18"/>
  <c r="BM79" i="18"/>
  <c r="BM111" i="18"/>
  <c r="BL111" i="18"/>
  <c r="BK111" i="18"/>
  <c r="BK18" i="18"/>
  <c r="BL18" i="18"/>
  <c r="BM18" i="18"/>
  <c r="BK48" i="18"/>
  <c r="BL48" i="18"/>
  <c r="BM48" i="18"/>
  <c r="BK78" i="18"/>
  <c r="BL78" i="18"/>
  <c r="BM78" i="18"/>
  <c r="BM110" i="18"/>
  <c r="BL110" i="18"/>
  <c r="BK110" i="18"/>
  <c r="BK17" i="18"/>
  <c r="BL17" i="18"/>
  <c r="BM17" i="18"/>
  <c r="BK47" i="18"/>
  <c r="BL47" i="18"/>
  <c r="BM47" i="18"/>
  <c r="BK77" i="18"/>
  <c r="BL77" i="18"/>
  <c r="BM77" i="18"/>
  <c r="BM109" i="18"/>
  <c r="BL109" i="18"/>
  <c r="BK109" i="18"/>
  <c r="BK16" i="18"/>
  <c r="BL16" i="18"/>
  <c r="BM16" i="18"/>
  <c r="BK46" i="18"/>
  <c r="BL46" i="18"/>
  <c r="BM46" i="18"/>
  <c r="BK76" i="18"/>
  <c r="BL76" i="18"/>
  <c r="BM76" i="18"/>
  <c r="BM108" i="18"/>
  <c r="BL108" i="18"/>
  <c r="BK108" i="18"/>
  <c r="BK15" i="18"/>
  <c r="BL15" i="18"/>
  <c r="BM15" i="18"/>
  <c r="BK45" i="18"/>
  <c r="BL45" i="18"/>
  <c r="BM45" i="18"/>
  <c r="BK75" i="18"/>
  <c r="BL75" i="18"/>
  <c r="BM75" i="18"/>
  <c r="BM107" i="18"/>
  <c r="BL107" i="18"/>
  <c r="BK107" i="18"/>
  <c r="BK14" i="18"/>
  <c r="BL14" i="18"/>
  <c r="BM14" i="18"/>
  <c r="BK44" i="18"/>
  <c r="BL44" i="18"/>
  <c r="BM44" i="18"/>
  <c r="BK74" i="18"/>
  <c r="BL74" i="18"/>
  <c r="BM74" i="18"/>
  <c r="BM106" i="18"/>
  <c r="BL106" i="18"/>
  <c r="BK106" i="18"/>
  <c r="BK13" i="18"/>
  <c r="BL13" i="18"/>
  <c r="BM13" i="18"/>
  <c r="BK43" i="18"/>
  <c r="BL43" i="18"/>
  <c r="BM43" i="18"/>
  <c r="BK73" i="18"/>
  <c r="BL73" i="18"/>
  <c r="BM73" i="18"/>
  <c r="BM105" i="18"/>
  <c r="BL105" i="18"/>
  <c r="BK105" i="18"/>
  <c r="BK12" i="18"/>
  <c r="BL12" i="18"/>
  <c r="BM12" i="18"/>
  <c r="BK42" i="18"/>
  <c r="BL42" i="18"/>
  <c r="BM42" i="18"/>
  <c r="BK72" i="18"/>
  <c r="BL72" i="18"/>
  <c r="BM72" i="18"/>
  <c r="BM104" i="18"/>
  <c r="BL104" i="18"/>
  <c r="BK104" i="18"/>
  <c r="BK11" i="18"/>
  <c r="BL11" i="18"/>
  <c r="BM11" i="18"/>
  <c r="BK41" i="18"/>
  <c r="BL41" i="18"/>
  <c r="BM41" i="18"/>
  <c r="BK71" i="18"/>
  <c r="BL71" i="18"/>
  <c r="BM71" i="18"/>
  <c r="BM103" i="18"/>
  <c r="BL103" i="18"/>
  <c r="BK103" i="18"/>
  <c r="BK10" i="18"/>
  <c r="BL10" i="18"/>
  <c r="BM10" i="18"/>
  <c r="BK40" i="18"/>
  <c r="BL40" i="18"/>
  <c r="BM40" i="18"/>
  <c r="BK70" i="18"/>
  <c r="BL70" i="18"/>
  <c r="BM70" i="18"/>
  <c r="BM102" i="18"/>
  <c r="BL102" i="18"/>
  <c r="BK102" i="18"/>
  <c r="BK9" i="18"/>
  <c r="BL9" i="18"/>
  <c r="BM9" i="18"/>
  <c r="BK39" i="18"/>
  <c r="BL39" i="18"/>
  <c r="BM39" i="18"/>
  <c r="BK69" i="18"/>
  <c r="BL69" i="18"/>
  <c r="BM69" i="18"/>
  <c r="BM101" i="18"/>
  <c r="BL101" i="18"/>
  <c r="BK101" i="18"/>
  <c r="BK8" i="18"/>
  <c r="BL8" i="18"/>
  <c r="BM8" i="18"/>
  <c r="BK38" i="18"/>
  <c r="BL38" i="18"/>
  <c r="BM38" i="18"/>
  <c r="BK68" i="18"/>
  <c r="BL68" i="18"/>
  <c r="BM68" i="18"/>
  <c r="BM100" i="18"/>
  <c r="BL100" i="18"/>
  <c r="BK100" i="18"/>
  <c r="BK7" i="18"/>
  <c r="BL7" i="18"/>
  <c r="BM7" i="18"/>
  <c r="BK37" i="18"/>
  <c r="BL37" i="18"/>
  <c r="BM37" i="18"/>
  <c r="BK67" i="18"/>
  <c r="BL67" i="18"/>
  <c r="BM67" i="18"/>
  <c r="BM99" i="18"/>
  <c r="BL99" i="18"/>
  <c r="BK99" i="18"/>
  <c r="BK6" i="18"/>
  <c r="BL6" i="18"/>
  <c r="BM6" i="18"/>
  <c r="BK36" i="18"/>
  <c r="BL36" i="18"/>
  <c r="BM36" i="18"/>
  <c r="BK66" i="18"/>
  <c r="BL66" i="18"/>
  <c r="BM66" i="18"/>
  <c r="BM98" i="18"/>
  <c r="BL98" i="18"/>
  <c r="BK98" i="18"/>
  <c r="BK5" i="18"/>
  <c r="BL5" i="18"/>
  <c r="BM5" i="18"/>
  <c r="BK35" i="18"/>
  <c r="BL35" i="18"/>
  <c r="BM35" i="18"/>
  <c r="BK65" i="18"/>
  <c r="BL65" i="18"/>
  <c r="BM65" i="18"/>
  <c r="BM97" i="18"/>
  <c r="BL97" i="18"/>
  <c r="BK97" i="18"/>
  <c r="BK4" i="18"/>
  <c r="BL4" i="18"/>
  <c r="BM4" i="18"/>
  <c r="BK34" i="18"/>
  <c r="BL34" i="18"/>
  <c r="BM34" i="18"/>
  <c r="BK64" i="18"/>
  <c r="BL64" i="18"/>
  <c r="BM64" i="18"/>
  <c r="BM96" i="18"/>
  <c r="BL96" i="18"/>
  <c r="BK96" i="18"/>
  <c r="BK3" i="18"/>
  <c r="BL3" i="18"/>
  <c r="BM3" i="18"/>
  <c r="BK33" i="18"/>
  <c r="BL33" i="18"/>
  <c r="BM33" i="18"/>
  <c r="BK63" i="18"/>
  <c r="BL63" i="18"/>
  <c r="BM63" i="18"/>
  <c r="BM95" i="18"/>
  <c r="BL95" i="18"/>
  <c r="BK95" i="18"/>
  <c r="BA28" i="18"/>
  <c r="BB28" i="18"/>
  <c r="BC28" i="18"/>
  <c r="BA58" i="18"/>
  <c r="BB58" i="18"/>
  <c r="BC58" i="18"/>
  <c r="BA88" i="18"/>
  <c r="BB88" i="18"/>
  <c r="BC88" i="18"/>
  <c r="BC120" i="18"/>
  <c r="BB120" i="18"/>
  <c r="BA120" i="18"/>
  <c r="BA27" i="18"/>
  <c r="BB27" i="18"/>
  <c r="BC27" i="18"/>
  <c r="BA57" i="18"/>
  <c r="BB57" i="18"/>
  <c r="BC57" i="18"/>
  <c r="BA87" i="18"/>
  <c r="BB87" i="18"/>
  <c r="BC87" i="18"/>
  <c r="BC119" i="18"/>
  <c r="BB119" i="18"/>
  <c r="BA119" i="18"/>
  <c r="BA26" i="18"/>
  <c r="BB26" i="18"/>
  <c r="BC26" i="18"/>
  <c r="BA56" i="18"/>
  <c r="BB56" i="18"/>
  <c r="BC56" i="18"/>
  <c r="BA86" i="18"/>
  <c r="BB86" i="18"/>
  <c r="BC86" i="18"/>
  <c r="BC118" i="18"/>
  <c r="BB118" i="18"/>
  <c r="BA118" i="18"/>
  <c r="BA25" i="18"/>
  <c r="BB25" i="18"/>
  <c r="BC25" i="18"/>
  <c r="BA55" i="18"/>
  <c r="BB55" i="18"/>
  <c r="BC55" i="18"/>
  <c r="BA85" i="18"/>
  <c r="BB85" i="18"/>
  <c r="BC85" i="18"/>
  <c r="BC117" i="18"/>
  <c r="BB117" i="18"/>
  <c r="BA117" i="18"/>
  <c r="BA24" i="18"/>
  <c r="BB24" i="18"/>
  <c r="BC24" i="18"/>
  <c r="BA54" i="18"/>
  <c r="BB54" i="18"/>
  <c r="BC54" i="18"/>
  <c r="BA84" i="18"/>
  <c r="BB84" i="18"/>
  <c r="BC84" i="18"/>
  <c r="BC116" i="18"/>
  <c r="BB116" i="18"/>
  <c r="BA116" i="18"/>
  <c r="BA23" i="18"/>
  <c r="BB23" i="18"/>
  <c r="BC23" i="18"/>
  <c r="BA53" i="18"/>
  <c r="BB53" i="18"/>
  <c r="BC53" i="18"/>
  <c r="BA83" i="18"/>
  <c r="BB83" i="18"/>
  <c r="BC83" i="18"/>
  <c r="BC115" i="18"/>
  <c r="BB115" i="18"/>
  <c r="BA115" i="18"/>
  <c r="BA22" i="18"/>
  <c r="BB22" i="18"/>
  <c r="BC22" i="18"/>
  <c r="BA52" i="18"/>
  <c r="BB52" i="18"/>
  <c r="BC52" i="18"/>
  <c r="BA82" i="18"/>
  <c r="BB82" i="18"/>
  <c r="BC82" i="18"/>
  <c r="BC114" i="18"/>
  <c r="BB114" i="18"/>
  <c r="BA114" i="18"/>
  <c r="BA21" i="18"/>
  <c r="BB21" i="18"/>
  <c r="BC21" i="18"/>
  <c r="BA51" i="18"/>
  <c r="BB51" i="18"/>
  <c r="BC51" i="18"/>
  <c r="BA81" i="18"/>
  <c r="BB81" i="18"/>
  <c r="BC81" i="18"/>
  <c r="BC113" i="18"/>
  <c r="BB113" i="18"/>
  <c r="BA113" i="18"/>
  <c r="BA20" i="18"/>
  <c r="BB20" i="18"/>
  <c r="BC20" i="18"/>
  <c r="BA50" i="18"/>
  <c r="BB50" i="18"/>
  <c r="BC50" i="18"/>
  <c r="BA80" i="18"/>
  <c r="BB80" i="18"/>
  <c r="BC80" i="18"/>
  <c r="BC112" i="18"/>
  <c r="BB112" i="18"/>
  <c r="BA112" i="18"/>
  <c r="BA19" i="18"/>
  <c r="BB19" i="18"/>
  <c r="BC19" i="18"/>
  <c r="BA49" i="18"/>
  <c r="BB49" i="18"/>
  <c r="BC49" i="18"/>
  <c r="BA79" i="18"/>
  <c r="BB79" i="18"/>
  <c r="BC79" i="18"/>
  <c r="BC111" i="18"/>
  <c r="BB111" i="18"/>
  <c r="BA111" i="18"/>
  <c r="BA18" i="18"/>
  <c r="BB18" i="18"/>
  <c r="BC18" i="18"/>
  <c r="BA48" i="18"/>
  <c r="BB48" i="18"/>
  <c r="BC48" i="18"/>
  <c r="BA78" i="18"/>
  <c r="BB78" i="18"/>
  <c r="BC78" i="18"/>
  <c r="BC110" i="18"/>
  <c r="BB110" i="18"/>
  <c r="BA110" i="18"/>
  <c r="BA17" i="18"/>
  <c r="BB17" i="18"/>
  <c r="BC17" i="18"/>
  <c r="BA47" i="18"/>
  <c r="BB47" i="18"/>
  <c r="BC47" i="18"/>
  <c r="BA77" i="18"/>
  <c r="BB77" i="18"/>
  <c r="BC77" i="18"/>
  <c r="BC109" i="18"/>
  <c r="BB109" i="18"/>
  <c r="BA109" i="18"/>
  <c r="BA16" i="18"/>
  <c r="BB16" i="18"/>
  <c r="BC16" i="18"/>
  <c r="BA46" i="18"/>
  <c r="BB46" i="18"/>
  <c r="BC46" i="18"/>
  <c r="BA76" i="18"/>
  <c r="BB76" i="18"/>
  <c r="BC76" i="18"/>
  <c r="BC108" i="18"/>
  <c r="BB108" i="18"/>
  <c r="BA108" i="18"/>
  <c r="BA15" i="18"/>
  <c r="BB15" i="18"/>
  <c r="BC15" i="18"/>
  <c r="BA45" i="18"/>
  <c r="BB45" i="18"/>
  <c r="BC45" i="18"/>
  <c r="BA75" i="18"/>
  <c r="BB75" i="18"/>
  <c r="BC75" i="18"/>
  <c r="BC107" i="18"/>
  <c r="BB107" i="18"/>
  <c r="BA107" i="18"/>
  <c r="BA14" i="18"/>
  <c r="BB14" i="18"/>
  <c r="BC14" i="18"/>
  <c r="BA44" i="18"/>
  <c r="BB44" i="18"/>
  <c r="BC44" i="18"/>
  <c r="BA74" i="18"/>
  <c r="BB74" i="18"/>
  <c r="BC74" i="18"/>
  <c r="BC106" i="18"/>
  <c r="BB106" i="18"/>
  <c r="BA106" i="18"/>
  <c r="BA13" i="18"/>
  <c r="BB13" i="18"/>
  <c r="BC13" i="18"/>
  <c r="BA43" i="18"/>
  <c r="BB43" i="18"/>
  <c r="BC43" i="18"/>
  <c r="BA73" i="18"/>
  <c r="BB73" i="18"/>
  <c r="BC73" i="18"/>
  <c r="BC105" i="18"/>
  <c r="BB105" i="18"/>
  <c r="BA105" i="18"/>
  <c r="BA12" i="18"/>
  <c r="BB12" i="18"/>
  <c r="BC12" i="18"/>
  <c r="BA42" i="18"/>
  <c r="BB42" i="18"/>
  <c r="BC42" i="18"/>
  <c r="BA72" i="18"/>
  <c r="BB72" i="18"/>
  <c r="BC72" i="18"/>
  <c r="BC104" i="18"/>
  <c r="BB104" i="18"/>
  <c r="BA104" i="18"/>
  <c r="BA11" i="18"/>
  <c r="BB11" i="18"/>
  <c r="BC11" i="18"/>
  <c r="BA41" i="18"/>
  <c r="BB41" i="18"/>
  <c r="BC41" i="18"/>
  <c r="BA71" i="18"/>
  <c r="BB71" i="18"/>
  <c r="BC71" i="18"/>
  <c r="BC103" i="18"/>
  <c r="BB103" i="18"/>
  <c r="BA103" i="18"/>
  <c r="BA10" i="18"/>
  <c r="BB10" i="18"/>
  <c r="BC10" i="18"/>
  <c r="BA40" i="18"/>
  <c r="BB40" i="18"/>
  <c r="BC40" i="18"/>
  <c r="BA70" i="18"/>
  <c r="BB70" i="18"/>
  <c r="BC70" i="18"/>
  <c r="BC102" i="18"/>
  <c r="BB102" i="18"/>
  <c r="BA102" i="18"/>
  <c r="BA9" i="18"/>
  <c r="BB9" i="18"/>
  <c r="BC9" i="18"/>
  <c r="BA39" i="18"/>
  <c r="BB39" i="18"/>
  <c r="BC39" i="18"/>
  <c r="BA69" i="18"/>
  <c r="BB69" i="18"/>
  <c r="BC69" i="18"/>
  <c r="BC101" i="18"/>
  <c r="BB101" i="18"/>
  <c r="BA101" i="18"/>
  <c r="BA8" i="18"/>
  <c r="BB8" i="18"/>
  <c r="BC8" i="18"/>
  <c r="BA38" i="18"/>
  <c r="BB38" i="18"/>
  <c r="BC38" i="18"/>
  <c r="BA68" i="18"/>
  <c r="BB68" i="18"/>
  <c r="BC68" i="18"/>
  <c r="BC100" i="18"/>
  <c r="BB100" i="18"/>
  <c r="BA100" i="18"/>
  <c r="BA7" i="18"/>
  <c r="BB7" i="18"/>
  <c r="BC7" i="18"/>
  <c r="BA37" i="18"/>
  <c r="BB37" i="18"/>
  <c r="BC37" i="18"/>
  <c r="BA67" i="18"/>
  <c r="BB67" i="18"/>
  <c r="BC67" i="18"/>
  <c r="BC99" i="18"/>
  <c r="BB99" i="18"/>
  <c r="BA99" i="18"/>
  <c r="BA6" i="18"/>
  <c r="BB6" i="18"/>
  <c r="BC6" i="18"/>
  <c r="BA36" i="18"/>
  <c r="BB36" i="18"/>
  <c r="BC36" i="18"/>
  <c r="BA66" i="18"/>
  <c r="BB66" i="18"/>
  <c r="BC66" i="18"/>
  <c r="BC98" i="18"/>
  <c r="BB98" i="18"/>
  <c r="BA98" i="18"/>
  <c r="BA5" i="18"/>
  <c r="BB5" i="18"/>
  <c r="BC5" i="18"/>
  <c r="BA35" i="18"/>
  <c r="BB35" i="18"/>
  <c r="BC35" i="18"/>
  <c r="BA65" i="18"/>
  <c r="BB65" i="18"/>
  <c r="BC65" i="18"/>
  <c r="BC97" i="18"/>
  <c r="BB97" i="18"/>
  <c r="BA97" i="18"/>
  <c r="BA4" i="18"/>
  <c r="BB4" i="18"/>
  <c r="BC4" i="18"/>
  <c r="BA34" i="18"/>
  <c r="BB34" i="18"/>
  <c r="BC34" i="18"/>
  <c r="BA64" i="18"/>
  <c r="BB64" i="18"/>
  <c r="BC64" i="18"/>
  <c r="BC96" i="18"/>
  <c r="BB96" i="18"/>
  <c r="BA96" i="18"/>
  <c r="BA3" i="18"/>
  <c r="BB3" i="18"/>
  <c r="BC3" i="18"/>
  <c r="BA33" i="18"/>
  <c r="BB33" i="18"/>
  <c r="BC33" i="18"/>
  <c r="BA63" i="18"/>
  <c r="BB63" i="18"/>
  <c r="BC63" i="18"/>
  <c r="BC95" i="18"/>
  <c r="BB95" i="18"/>
  <c r="BA95" i="18"/>
  <c r="AQ28" i="18"/>
  <c r="AR28" i="18"/>
  <c r="AS28" i="18"/>
  <c r="AQ58" i="18"/>
  <c r="AR58" i="18"/>
  <c r="AS58" i="18"/>
  <c r="AQ88" i="18"/>
  <c r="AR88" i="18"/>
  <c r="AS88" i="18"/>
  <c r="AS120" i="18"/>
  <c r="AR120" i="18"/>
  <c r="AQ120" i="18"/>
  <c r="AQ27" i="18"/>
  <c r="AR27" i="18"/>
  <c r="AS27" i="18"/>
  <c r="AQ57" i="18"/>
  <c r="AR57" i="18"/>
  <c r="AS57" i="18"/>
  <c r="AQ87" i="18"/>
  <c r="AR87" i="18"/>
  <c r="AS87" i="18"/>
  <c r="AS119" i="18"/>
  <c r="AR119" i="18"/>
  <c r="AQ119" i="18"/>
  <c r="AQ26" i="18"/>
  <c r="AR26" i="18"/>
  <c r="AS26" i="18"/>
  <c r="AQ56" i="18"/>
  <c r="AR56" i="18"/>
  <c r="AS56" i="18"/>
  <c r="AQ86" i="18"/>
  <c r="AR86" i="18"/>
  <c r="AS86" i="18"/>
  <c r="AS118" i="18"/>
  <c r="AR118" i="18"/>
  <c r="AQ118" i="18"/>
  <c r="AQ25" i="18"/>
  <c r="AR25" i="18"/>
  <c r="AS25" i="18"/>
  <c r="AQ55" i="18"/>
  <c r="AR55" i="18"/>
  <c r="AS55" i="18"/>
  <c r="AQ85" i="18"/>
  <c r="AR85" i="18"/>
  <c r="AS85" i="18"/>
  <c r="AS117" i="18"/>
  <c r="AR117" i="18"/>
  <c r="AQ117" i="18"/>
  <c r="AQ24" i="18"/>
  <c r="AR24" i="18"/>
  <c r="AS24" i="18"/>
  <c r="AQ54" i="18"/>
  <c r="AR54" i="18"/>
  <c r="AS54" i="18"/>
  <c r="AQ84" i="18"/>
  <c r="AR84" i="18"/>
  <c r="AS84" i="18"/>
  <c r="AS116" i="18"/>
  <c r="AR116" i="18"/>
  <c r="AQ116" i="18"/>
  <c r="AQ23" i="18"/>
  <c r="AR23" i="18"/>
  <c r="AS23" i="18"/>
  <c r="AQ53" i="18"/>
  <c r="AR53" i="18"/>
  <c r="AS53" i="18"/>
  <c r="AQ83" i="18"/>
  <c r="AR83" i="18"/>
  <c r="AS83" i="18"/>
  <c r="AS115" i="18"/>
  <c r="AR115" i="18"/>
  <c r="AQ115" i="18"/>
  <c r="AQ22" i="18"/>
  <c r="AR22" i="18"/>
  <c r="AS22" i="18"/>
  <c r="AQ52" i="18"/>
  <c r="AR52" i="18"/>
  <c r="AS52" i="18"/>
  <c r="AQ82" i="18"/>
  <c r="AR82" i="18"/>
  <c r="AS82" i="18"/>
  <c r="AS114" i="18"/>
  <c r="AR114" i="18"/>
  <c r="AQ114" i="18"/>
  <c r="AQ21" i="18"/>
  <c r="AR21" i="18"/>
  <c r="AS21" i="18"/>
  <c r="AQ51" i="18"/>
  <c r="AR51" i="18"/>
  <c r="AS51" i="18"/>
  <c r="AQ81" i="18"/>
  <c r="AR81" i="18"/>
  <c r="AS81" i="18"/>
  <c r="AS113" i="18"/>
  <c r="AR113" i="18"/>
  <c r="AQ113" i="18"/>
  <c r="AQ20" i="18"/>
  <c r="AR20" i="18"/>
  <c r="AS20" i="18"/>
  <c r="AQ50" i="18"/>
  <c r="AR50" i="18"/>
  <c r="AS50" i="18"/>
  <c r="AQ80" i="18"/>
  <c r="AR80" i="18"/>
  <c r="AS80" i="18"/>
  <c r="AS112" i="18"/>
  <c r="AR112" i="18"/>
  <c r="AQ112" i="18"/>
  <c r="AQ19" i="18"/>
  <c r="AR19" i="18"/>
  <c r="AS19" i="18"/>
  <c r="AQ49" i="18"/>
  <c r="AR49" i="18"/>
  <c r="AS49" i="18"/>
  <c r="AQ79" i="18"/>
  <c r="AR79" i="18"/>
  <c r="AS79" i="18"/>
  <c r="AS111" i="18"/>
  <c r="AR111" i="18"/>
  <c r="AQ111" i="18"/>
  <c r="AQ18" i="18"/>
  <c r="AR18" i="18"/>
  <c r="AS18" i="18"/>
  <c r="AQ48" i="18"/>
  <c r="AR48" i="18"/>
  <c r="AS48" i="18"/>
  <c r="AQ78" i="18"/>
  <c r="AR78" i="18"/>
  <c r="AS78" i="18"/>
  <c r="AS110" i="18"/>
  <c r="AR110" i="18"/>
  <c r="AQ110" i="18"/>
  <c r="AQ17" i="18"/>
  <c r="AR17" i="18"/>
  <c r="AS17" i="18"/>
  <c r="AQ47" i="18"/>
  <c r="AR47" i="18"/>
  <c r="AS47" i="18"/>
  <c r="AQ77" i="18"/>
  <c r="AR77" i="18"/>
  <c r="AS77" i="18"/>
  <c r="AS109" i="18"/>
  <c r="AR109" i="18"/>
  <c r="AQ109" i="18"/>
  <c r="AQ16" i="18"/>
  <c r="AR16" i="18"/>
  <c r="AS16" i="18"/>
  <c r="AQ46" i="18"/>
  <c r="AR46" i="18"/>
  <c r="AS46" i="18"/>
  <c r="AQ76" i="18"/>
  <c r="AR76" i="18"/>
  <c r="AS76" i="18"/>
  <c r="AS108" i="18"/>
  <c r="AR108" i="18"/>
  <c r="AQ108" i="18"/>
  <c r="AQ15" i="18"/>
  <c r="AR15" i="18"/>
  <c r="AS15" i="18"/>
  <c r="AQ45" i="18"/>
  <c r="AR45" i="18"/>
  <c r="AS45" i="18"/>
  <c r="AQ75" i="18"/>
  <c r="AR75" i="18"/>
  <c r="AS75" i="18"/>
  <c r="AS107" i="18"/>
  <c r="AR107" i="18"/>
  <c r="AQ107" i="18"/>
  <c r="AQ14" i="18"/>
  <c r="AR14" i="18"/>
  <c r="AS14" i="18"/>
  <c r="AQ44" i="18"/>
  <c r="AR44" i="18"/>
  <c r="AS44" i="18"/>
  <c r="AQ74" i="18"/>
  <c r="AR74" i="18"/>
  <c r="AS74" i="18"/>
  <c r="AS106" i="18"/>
  <c r="AR106" i="18"/>
  <c r="AQ106" i="18"/>
  <c r="AQ13" i="18"/>
  <c r="AR13" i="18"/>
  <c r="AS13" i="18"/>
  <c r="AQ43" i="18"/>
  <c r="AR43" i="18"/>
  <c r="AS43" i="18"/>
  <c r="AQ73" i="18"/>
  <c r="AR73" i="18"/>
  <c r="AS73" i="18"/>
  <c r="AS105" i="18"/>
  <c r="AR105" i="18"/>
  <c r="AQ105" i="18"/>
  <c r="AQ12" i="18"/>
  <c r="AR12" i="18"/>
  <c r="AS12" i="18"/>
  <c r="AQ42" i="18"/>
  <c r="AR42" i="18"/>
  <c r="AS42" i="18"/>
  <c r="AQ72" i="18"/>
  <c r="AR72" i="18"/>
  <c r="AS72" i="18"/>
  <c r="AS104" i="18"/>
  <c r="AR104" i="18"/>
  <c r="AQ104" i="18"/>
  <c r="AQ11" i="18"/>
  <c r="AR11" i="18"/>
  <c r="AS11" i="18"/>
  <c r="AQ41" i="18"/>
  <c r="AR41" i="18"/>
  <c r="AS41" i="18"/>
  <c r="AQ71" i="18"/>
  <c r="AR71" i="18"/>
  <c r="AS71" i="18"/>
  <c r="AS103" i="18"/>
  <c r="AR103" i="18"/>
  <c r="AQ103" i="18"/>
  <c r="AQ10" i="18"/>
  <c r="AR10" i="18"/>
  <c r="AS10" i="18"/>
  <c r="AQ40" i="18"/>
  <c r="AR40" i="18"/>
  <c r="AS40" i="18"/>
  <c r="AQ70" i="18"/>
  <c r="AR70" i="18"/>
  <c r="AS70" i="18"/>
  <c r="AS102" i="18"/>
  <c r="AR102" i="18"/>
  <c r="AQ102" i="18"/>
  <c r="AQ9" i="18"/>
  <c r="AR9" i="18"/>
  <c r="AS9" i="18"/>
  <c r="AQ39" i="18"/>
  <c r="AR39" i="18"/>
  <c r="AS39" i="18"/>
  <c r="AQ69" i="18"/>
  <c r="AR69" i="18"/>
  <c r="AS69" i="18"/>
  <c r="AS101" i="18"/>
  <c r="AR101" i="18"/>
  <c r="AQ101" i="18"/>
  <c r="AQ8" i="18"/>
  <c r="AR8" i="18"/>
  <c r="AS8" i="18"/>
  <c r="AQ38" i="18"/>
  <c r="AR38" i="18"/>
  <c r="AS38" i="18"/>
  <c r="AQ68" i="18"/>
  <c r="AR68" i="18"/>
  <c r="AS68" i="18"/>
  <c r="AS100" i="18"/>
  <c r="AR100" i="18"/>
  <c r="AQ100" i="18"/>
  <c r="AQ7" i="18"/>
  <c r="AR7" i="18"/>
  <c r="AS7" i="18"/>
  <c r="AQ37" i="18"/>
  <c r="AR37" i="18"/>
  <c r="AS37" i="18"/>
  <c r="AQ67" i="18"/>
  <c r="AR67" i="18"/>
  <c r="AS67" i="18"/>
  <c r="AS99" i="18"/>
  <c r="AR99" i="18"/>
  <c r="AQ99" i="18"/>
  <c r="AQ6" i="18"/>
  <c r="AR6" i="18"/>
  <c r="AS6" i="18"/>
  <c r="AQ36" i="18"/>
  <c r="AR36" i="18"/>
  <c r="AS36" i="18"/>
  <c r="AQ66" i="18"/>
  <c r="AR66" i="18"/>
  <c r="AS66" i="18"/>
  <c r="AS98" i="18"/>
  <c r="AR98" i="18"/>
  <c r="AQ98" i="18"/>
  <c r="AQ5" i="18"/>
  <c r="AR5" i="18"/>
  <c r="AS5" i="18"/>
  <c r="AQ35" i="18"/>
  <c r="AR35" i="18"/>
  <c r="AS35" i="18"/>
  <c r="AQ65" i="18"/>
  <c r="AR65" i="18"/>
  <c r="AS65" i="18"/>
  <c r="AS97" i="18"/>
  <c r="AR97" i="18"/>
  <c r="AQ97" i="18"/>
  <c r="AQ4" i="18"/>
  <c r="AR4" i="18"/>
  <c r="AS4" i="18"/>
  <c r="AQ34" i="18"/>
  <c r="AR34" i="18"/>
  <c r="AS34" i="18"/>
  <c r="AQ64" i="18"/>
  <c r="AR64" i="18"/>
  <c r="AS64" i="18"/>
  <c r="AS96" i="18"/>
  <c r="AR96" i="18"/>
  <c r="AQ96" i="18"/>
  <c r="AQ3" i="18"/>
  <c r="AR3" i="18"/>
  <c r="AS3" i="18"/>
  <c r="AQ33" i="18"/>
  <c r="AR33" i="18"/>
  <c r="AS33" i="18"/>
  <c r="AQ63" i="18"/>
  <c r="AR63" i="18"/>
  <c r="AS63" i="18"/>
  <c r="AS95" i="18"/>
  <c r="AR95" i="18"/>
  <c r="AQ95" i="18"/>
  <c r="AG28" i="18"/>
  <c r="AH28" i="18"/>
  <c r="AI28" i="18"/>
  <c r="AG58" i="18"/>
  <c r="AH58" i="18"/>
  <c r="AI58" i="18"/>
  <c r="AG88" i="18"/>
  <c r="AH88" i="18"/>
  <c r="AI88" i="18"/>
  <c r="AI120" i="18"/>
  <c r="AH120" i="18"/>
  <c r="AG120" i="18"/>
  <c r="AG27" i="18"/>
  <c r="AH27" i="18"/>
  <c r="AI27" i="18"/>
  <c r="AG57" i="18"/>
  <c r="AH57" i="18"/>
  <c r="AI57" i="18"/>
  <c r="AG87" i="18"/>
  <c r="AH87" i="18"/>
  <c r="AI87" i="18"/>
  <c r="AI119" i="18"/>
  <c r="AH119" i="18"/>
  <c r="AG119" i="18"/>
  <c r="AG26" i="18"/>
  <c r="AH26" i="18"/>
  <c r="AI26" i="18"/>
  <c r="AG56" i="18"/>
  <c r="AH56" i="18"/>
  <c r="AI56" i="18"/>
  <c r="AG86" i="18"/>
  <c r="AH86" i="18"/>
  <c r="AI86" i="18"/>
  <c r="AI118" i="18"/>
  <c r="AH118" i="18"/>
  <c r="AG118" i="18"/>
  <c r="AG25" i="18"/>
  <c r="AH25" i="18"/>
  <c r="AI25" i="18"/>
  <c r="AG55" i="18"/>
  <c r="AH55" i="18"/>
  <c r="AI55" i="18"/>
  <c r="AG85" i="18"/>
  <c r="AH85" i="18"/>
  <c r="AI85" i="18"/>
  <c r="AI117" i="18"/>
  <c r="AH117" i="18"/>
  <c r="AG117" i="18"/>
  <c r="AG24" i="18"/>
  <c r="AH24" i="18"/>
  <c r="AI24" i="18"/>
  <c r="AG54" i="18"/>
  <c r="AH54" i="18"/>
  <c r="AI54" i="18"/>
  <c r="AG84" i="18"/>
  <c r="AH84" i="18"/>
  <c r="AI84" i="18"/>
  <c r="AI116" i="18"/>
  <c r="AH116" i="18"/>
  <c r="AG116" i="18"/>
  <c r="AG23" i="18"/>
  <c r="AH23" i="18"/>
  <c r="AI23" i="18"/>
  <c r="AG53" i="18"/>
  <c r="AH53" i="18"/>
  <c r="AI53" i="18"/>
  <c r="AG83" i="18"/>
  <c r="AH83" i="18"/>
  <c r="AI83" i="18"/>
  <c r="AI115" i="18"/>
  <c r="AH115" i="18"/>
  <c r="AG115" i="18"/>
  <c r="AG22" i="18"/>
  <c r="AH22" i="18"/>
  <c r="AI22" i="18"/>
  <c r="AG52" i="18"/>
  <c r="AH52" i="18"/>
  <c r="AI52" i="18"/>
  <c r="AG82" i="18"/>
  <c r="AH82" i="18"/>
  <c r="AI82" i="18"/>
  <c r="AI114" i="18"/>
  <c r="AH114" i="18"/>
  <c r="AG114" i="18"/>
  <c r="AG21" i="18"/>
  <c r="AH21" i="18"/>
  <c r="AI21" i="18"/>
  <c r="AG51" i="18"/>
  <c r="AH51" i="18"/>
  <c r="AI51" i="18"/>
  <c r="AG81" i="18"/>
  <c r="AH81" i="18"/>
  <c r="AI81" i="18"/>
  <c r="AI113" i="18"/>
  <c r="AH113" i="18"/>
  <c r="AG113" i="18"/>
  <c r="AG20" i="18"/>
  <c r="AH20" i="18"/>
  <c r="AI20" i="18"/>
  <c r="AG50" i="18"/>
  <c r="AH50" i="18"/>
  <c r="AI50" i="18"/>
  <c r="AG80" i="18"/>
  <c r="AH80" i="18"/>
  <c r="AI80" i="18"/>
  <c r="AI112" i="18"/>
  <c r="AH112" i="18"/>
  <c r="AG112" i="18"/>
  <c r="AG19" i="18"/>
  <c r="AH19" i="18"/>
  <c r="AI19" i="18"/>
  <c r="AG49" i="18"/>
  <c r="AH49" i="18"/>
  <c r="AI49" i="18"/>
  <c r="AG79" i="18"/>
  <c r="AH79" i="18"/>
  <c r="AI79" i="18"/>
  <c r="AI111" i="18"/>
  <c r="AH111" i="18"/>
  <c r="AG111" i="18"/>
  <c r="AG18" i="18"/>
  <c r="AH18" i="18"/>
  <c r="AI18" i="18"/>
  <c r="AG48" i="18"/>
  <c r="AH48" i="18"/>
  <c r="AI48" i="18"/>
  <c r="AG78" i="18"/>
  <c r="AH78" i="18"/>
  <c r="AI78" i="18"/>
  <c r="AI110" i="18"/>
  <c r="AH110" i="18"/>
  <c r="AG110" i="18"/>
  <c r="AG17" i="18"/>
  <c r="AH17" i="18"/>
  <c r="AI17" i="18"/>
  <c r="AG47" i="18"/>
  <c r="AH47" i="18"/>
  <c r="AI47" i="18"/>
  <c r="AG77" i="18"/>
  <c r="AH77" i="18"/>
  <c r="AI77" i="18"/>
  <c r="AI109" i="18"/>
  <c r="AH109" i="18"/>
  <c r="AG109" i="18"/>
  <c r="AG16" i="18"/>
  <c r="AH16" i="18"/>
  <c r="AI16" i="18"/>
  <c r="AG46" i="18"/>
  <c r="AH46" i="18"/>
  <c r="AI46" i="18"/>
  <c r="AG76" i="18"/>
  <c r="AH76" i="18"/>
  <c r="AI76" i="18"/>
  <c r="AI108" i="18"/>
  <c r="AH108" i="18"/>
  <c r="AG108" i="18"/>
  <c r="AG15" i="18"/>
  <c r="AH15" i="18"/>
  <c r="AI15" i="18"/>
  <c r="AG45" i="18"/>
  <c r="AH45" i="18"/>
  <c r="AI45" i="18"/>
  <c r="AG75" i="18"/>
  <c r="AH75" i="18"/>
  <c r="AI75" i="18"/>
  <c r="AI107" i="18"/>
  <c r="AH107" i="18"/>
  <c r="AG107" i="18"/>
  <c r="AG14" i="18"/>
  <c r="AH14" i="18"/>
  <c r="AI14" i="18"/>
  <c r="AG44" i="18"/>
  <c r="AH44" i="18"/>
  <c r="AI44" i="18"/>
  <c r="AG74" i="18"/>
  <c r="AH74" i="18"/>
  <c r="AI74" i="18"/>
  <c r="AI106" i="18"/>
  <c r="AH106" i="18"/>
  <c r="AG106" i="18"/>
  <c r="AG13" i="18"/>
  <c r="AH13" i="18"/>
  <c r="AI13" i="18"/>
  <c r="AG43" i="18"/>
  <c r="AH43" i="18"/>
  <c r="AI43" i="18"/>
  <c r="AG73" i="18"/>
  <c r="AH73" i="18"/>
  <c r="AI73" i="18"/>
  <c r="AI105" i="18"/>
  <c r="AH105" i="18"/>
  <c r="AG105" i="18"/>
  <c r="AG12" i="18"/>
  <c r="AH12" i="18"/>
  <c r="AI12" i="18"/>
  <c r="AG42" i="18"/>
  <c r="AH42" i="18"/>
  <c r="AI42" i="18"/>
  <c r="AG72" i="18"/>
  <c r="AH72" i="18"/>
  <c r="AI72" i="18"/>
  <c r="AI104" i="18"/>
  <c r="AH104" i="18"/>
  <c r="AG104" i="18"/>
  <c r="AG11" i="18"/>
  <c r="AH11" i="18"/>
  <c r="AI11" i="18"/>
  <c r="AG41" i="18"/>
  <c r="AH41" i="18"/>
  <c r="AI41" i="18"/>
  <c r="AG71" i="18"/>
  <c r="AH71" i="18"/>
  <c r="AI71" i="18"/>
  <c r="AI103" i="18"/>
  <c r="AH103" i="18"/>
  <c r="AG103" i="18"/>
  <c r="AG10" i="18"/>
  <c r="AH10" i="18"/>
  <c r="AI10" i="18"/>
  <c r="AG40" i="18"/>
  <c r="AH40" i="18"/>
  <c r="AI40" i="18"/>
  <c r="AG70" i="18"/>
  <c r="AH70" i="18"/>
  <c r="AI70" i="18"/>
  <c r="AI102" i="18"/>
  <c r="AH102" i="18"/>
  <c r="AG102" i="18"/>
  <c r="AG9" i="18"/>
  <c r="AH9" i="18"/>
  <c r="AI9" i="18"/>
  <c r="AG39" i="18"/>
  <c r="AH39" i="18"/>
  <c r="AI39" i="18"/>
  <c r="AG69" i="18"/>
  <c r="AH69" i="18"/>
  <c r="AI69" i="18"/>
  <c r="AI101" i="18"/>
  <c r="AH101" i="18"/>
  <c r="AG101" i="18"/>
  <c r="AG8" i="18"/>
  <c r="AH8" i="18"/>
  <c r="AI8" i="18"/>
  <c r="AG38" i="18"/>
  <c r="AH38" i="18"/>
  <c r="AI38" i="18"/>
  <c r="AG68" i="18"/>
  <c r="AH68" i="18"/>
  <c r="AI68" i="18"/>
  <c r="AI100" i="18"/>
  <c r="AH100" i="18"/>
  <c r="AG100" i="18"/>
  <c r="AG7" i="18"/>
  <c r="AH7" i="18"/>
  <c r="AI7" i="18"/>
  <c r="AG37" i="18"/>
  <c r="AH37" i="18"/>
  <c r="AI37" i="18"/>
  <c r="AG67" i="18"/>
  <c r="AH67" i="18"/>
  <c r="AI67" i="18"/>
  <c r="AI99" i="18"/>
  <c r="AH99" i="18"/>
  <c r="AG99" i="18"/>
  <c r="AG6" i="18"/>
  <c r="AH6" i="18"/>
  <c r="AI6" i="18"/>
  <c r="AG36" i="18"/>
  <c r="AH36" i="18"/>
  <c r="AI36" i="18"/>
  <c r="AG66" i="18"/>
  <c r="AH66" i="18"/>
  <c r="AI66" i="18"/>
  <c r="AI98" i="18"/>
  <c r="AH98" i="18"/>
  <c r="AG98" i="18"/>
  <c r="AG5" i="18"/>
  <c r="AH5" i="18"/>
  <c r="AI5" i="18"/>
  <c r="AG35" i="18"/>
  <c r="AH35" i="18"/>
  <c r="AI35" i="18"/>
  <c r="AG65" i="18"/>
  <c r="AH65" i="18"/>
  <c r="AI65" i="18"/>
  <c r="AI97" i="18"/>
  <c r="AH97" i="18"/>
  <c r="AG97" i="18"/>
  <c r="AG4" i="18"/>
  <c r="AH4" i="18"/>
  <c r="AI4" i="18"/>
  <c r="AG34" i="18"/>
  <c r="AH34" i="18"/>
  <c r="AI34" i="18"/>
  <c r="AG64" i="18"/>
  <c r="AH64" i="18"/>
  <c r="AI64" i="18"/>
  <c r="AI96" i="18"/>
  <c r="AH96" i="18"/>
  <c r="AG96" i="18"/>
  <c r="AG3" i="18"/>
  <c r="AH3" i="18"/>
  <c r="AI3" i="18"/>
  <c r="AG33" i="18"/>
  <c r="AH33" i="18"/>
  <c r="AI33" i="18"/>
  <c r="AG63" i="18"/>
  <c r="AH63" i="18"/>
  <c r="AI63" i="18"/>
  <c r="AI95" i="18"/>
  <c r="AH95" i="18"/>
  <c r="AG95" i="18"/>
  <c r="W28" i="18"/>
  <c r="X28" i="18"/>
  <c r="Y28" i="18"/>
  <c r="W58" i="18"/>
  <c r="X58" i="18"/>
  <c r="Y58" i="18"/>
  <c r="W88" i="18"/>
  <c r="X88" i="18"/>
  <c r="Y88" i="18"/>
  <c r="Y120" i="18"/>
  <c r="X120" i="18"/>
  <c r="W120" i="18"/>
  <c r="W27" i="18"/>
  <c r="X27" i="18"/>
  <c r="Y27" i="18"/>
  <c r="W57" i="18"/>
  <c r="X57" i="18"/>
  <c r="Y57" i="18"/>
  <c r="W87" i="18"/>
  <c r="X87" i="18"/>
  <c r="Y87" i="18"/>
  <c r="Y119" i="18"/>
  <c r="X119" i="18"/>
  <c r="W119" i="18"/>
  <c r="W26" i="18"/>
  <c r="X26" i="18"/>
  <c r="Y26" i="18"/>
  <c r="W56" i="18"/>
  <c r="X56" i="18"/>
  <c r="Y56" i="18"/>
  <c r="W86" i="18"/>
  <c r="X86" i="18"/>
  <c r="Y86" i="18"/>
  <c r="Y118" i="18"/>
  <c r="X118" i="18"/>
  <c r="W118" i="18"/>
  <c r="W25" i="18"/>
  <c r="X25" i="18"/>
  <c r="Y25" i="18"/>
  <c r="W55" i="18"/>
  <c r="X55" i="18"/>
  <c r="Y55" i="18"/>
  <c r="W85" i="18"/>
  <c r="X85" i="18"/>
  <c r="Y85" i="18"/>
  <c r="Y117" i="18"/>
  <c r="X117" i="18"/>
  <c r="W117" i="18"/>
  <c r="W24" i="18"/>
  <c r="X24" i="18"/>
  <c r="Y24" i="18"/>
  <c r="W54" i="18"/>
  <c r="X54" i="18"/>
  <c r="Y54" i="18"/>
  <c r="W84" i="18"/>
  <c r="X84" i="18"/>
  <c r="Y84" i="18"/>
  <c r="Y116" i="18"/>
  <c r="X116" i="18"/>
  <c r="W116" i="18"/>
  <c r="W23" i="18"/>
  <c r="X23" i="18"/>
  <c r="Y23" i="18"/>
  <c r="W53" i="18"/>
  <c r="X53" i="18"/>
  <c r="Y53" i="18"/>
  <c r="W83" i="18"/>
  <c r="X83" i="18"/>
  <c r="Y83" i="18"/>
  <c r="Y115" i="18"/>
  <c r="X115" i="18"/>
  <c r="W115" i="18"/>
  <c r="W22" i="18"/>
  <c r="X22" i="18"/>
  <c r="Y22" i="18"/>
  <c r="W52" i="18"/>
  <c r="X52" i="18"/>
  <c r="Y52" i="18"/>
  <c r="W82" i="18"/>
  <c r="X82" i="18"/>
  <c r="Y82" i="18"/>
  <c r="Y114" i="18"/>
  <c r="X114" i="18"/>
  <c r="W114" i="18"/>
  <c r="W21" i="18"/>
  <c r="X21" i="18"/>
  <c r="Y21" i="18"/>
  <c r="W51" i="18"/>
  <c r="X51" i="18"/>
  <c r="Y51" i="18"/>
  <c r="W81" i="18"/>
  <c r="X81" i="18"/>
  <c r="Y81" i="18"/>
  <c r="Y113" i="18"/>
  <c r="X113" i="18"/>
  <c r="W113" i="18"/>
  <c r="W20" i="18"/>
  <c r="X20" i="18"/>
  <c r="Y20" i="18"/>
  <c r="W50" i="18"/>
  <c r="X50" i="18"/>
  <c r="Y50" i="18"/>
  <c r="W80" i="18"/>
  <c r="X80" i="18"/>
  <c r="Y80" i="18"/>
  <c r="Y112" i="18"/>
  <c r="X112" i="18"/>
  <c r="W112" i="18"/>
  <c r="W19" i="18"/>
  <c r="X19" i="18"/>
  <c r="Y19" i="18"/>
  <c r="W49" i="18"/>
  <c r="X49" i="18"/>
  <c r="Y49" i="18"/>
  <c r="W79" i="18"/>
  <c r="X79" i="18"/>
  <c r="Y79" i="18"/>
  <c r="Y111" i="18"/>
  <c r="X111" i="18"/>
  <c r="W111" i="18"/>
  <c r="W18" i="18"/>
  <c r="X18" i="18"/>
  <c r="Y18" i="18"/>
  <c r="W48" i="18"/>
  <c r="X48" i="18"/>
  <c r="Y48" i="18"/>
  <c r="W78" i="18"/>
  <c r="X78" i="18"/>
  <c r="Y78" i="18"/>
  <c r="Y110" i="18"/>
  <c r="X110" i="18"/>
  <c r="W110" i="18"/>
  <c r="W17" i="18"/>
  <c r="X17" i="18"/>
  <c r="Y17" i="18"/>
  <c r="W47" i="18"/>
  <c r="X47" i="18"/>
  <c r="Y47" i="18"/>
  <c r="W77" i="18"/>
  <c r="X77" i="18"/>
  <c r="Y77" i="18"/>
  <c r="Y109" i="18"/>
  <c r="X109" i="18"/>
  <c r="W109" i="18"/>
  <c r="W16" i="18"/>
  <c r="X16" i="18"/>
  <c r="Y16" i="18"/>
  <c r="W46" i="18"/>
  <c r="X46" i="18"/>
  <c r="Y46" i="18"/>
  <c r="W76" i="18"/>
  <c r="X76" i="18"/>
  <c r="Y76" i="18"/>
  <c r="Y108" i="18"/>
  <c r="X108" i="18"/>
  <c r="W108" i="18"/>
  <c r="W15" i="18"/>
  <c r="X15" i="18"/>
  <c r="Y15" i="18"/>
  <c r="W45" i="18"/>
  <c r="X45" i="18"/>
  <c r="Y45" i="18"/>
  <c r="W75" i="18"/>
  <c r="X75" i="18"/>
  <c r="Y75" i="18"/>
  <c r="Y107" i="18"/>
  <c r="X107" i="18"/>
  <c r="W107" i="18"/>
  <c r="W14" i="18"/>
  <c r="X14" i="18"/>
  <c r="Y14" i="18"/>
  <c r="W44" i="18"/>
  <c r="X44" i="18"/>
  <c r="Y44" i="18"/>
  <c r="W74" i="18"/>
  <c r="X74" i="18"/>
  <c r="Y74" i="18"/>
  <c r="Y106" i="18"/>
  <c r="X106" i="18"/>
  <c r="W106" i="18"/>
  <c r="W13" i="18"/>
  <c r="X13" i="18"/>
  <c r="Y13" i="18"/>
  <c r="W43" i="18"/>
  <c r="X43" i="18"/>
  <c r="Y43" i="18"/>
  <c r="W73" i="18"/>
  <c r="X73" i="18"/>
  <c r="Y73" i="18"/>
  <c r="Y105" i="18"/>
  <c r="X105" i="18"/>
  <c r="W105" i="18"/>
  <c r="W12" i="18"/>
  <c r="X12" i="18"/>
  <c r="Y12" i="18"/>
  <c r="W42" i="18"/>
  <c r="X42" i="18"/>
  <c r="Y42" i="18"/>
  <c r="W72" i="18"/>
  <c r="X72" i="18"/>
  <c r="Y72" i="18"/>
  <c r="Y104" i="18"/>
  <c r="X104" i="18"/>
  <c r="W104" i="18"/>
  <c r="W11" i="18"/>
  <c r="X11" i="18"/>
  <c r="Y11" i="18"/>
  <c r="W41" i="18"/>
  <c r="X41" i="18"/>
  <c r="Y41" i="18"/>
  <c r="W71" i="18"/>
  <c r="X71" i="18"/>
  <c r="Y71" i="18"/>
  <c r="Y103" i="18"/>
  <c r="X103" i="18"/>
  <c r="W103" i="18"/>
  <c r="W10" i="18"/>
  <c r="X10" i="18"/>
  <c r="Y10" i="18"/>
  <c r="W40" i="18"/>
  <c r="X40" i="18"/>
  <c r="Y40" i="18"/>
  <c r="W70" i="18"/>
  <c r="X70" i="18"/>
  <c r="Y70" i="18"/>
  <c r="Y102" i="18"/>
  <c r="X102" i="18"/>
  <c r="W102" i="18"/>
  <c r="W9" i="18"/>
  <c r="X9" i="18"/>
  <c r="Y9" i="18"/>
  <c r="W39" i="18"/>
  <c r="X39" i="18"/>
  <c r="Y39" i="18"/>
  <c r="W69" i="18"/>
  <c r="X69" i="18"/>
  <c r="Y69" i="18"/>
  <c r="Y101" i="18"/>
  <c r="X101" i="18"/>
  <c r="W101" i="18"/>
  <c r="W8" i="18"/>
  <c r="X8" i="18"/>
  <c r="Y8" i="18"/>
  <c r="W38" i="18"/>
  <c r="X38" i="18"/>
  <c r="Y38" i="18"/>
  <c r="W68" i="18"/>
  <c r="X68" i="18"/>
  <c r="Y68" i="18"/>
  <c r="Y100" i="18"/>
  <c r="X100" i="18"/>
  <c r="W100" i="18"/>
  <c r="W7" i="18"/>
  <c r="X7" i="18"/>
  <c r="Y7" i="18"/>
  <c r="W37" i="18"/>
  <c r="X37" i="18"/>
  <c r="Y37" i="18"/>
  <c r="W67" i="18"/>
  <c r="X67" i="18"/>
  <c r="Y67" i="18"/>
  <c r="Y99" i="18"/>
  <c r="X99" i="18"/>
  <c r="W99" i="18"/>
  <c r="W6" i="18"/>
  <c r="X6" i="18"/>
  <c r="Y6" i="18"/>
  <c r="W36" i="18"/>
  <c r="X36" i="18"/>
  <c r="Y36" i="18"/>
  <c r="W66" i="18"/>
  <c r="X66" i="18"/>
  <c r="Y66" i="18"/>
  <c r="Y98" i="18"/>
  <c r="X98" i="18"/>
  <c r="W98" i="18"/>
  <c r="W5" i="18"/>
  <c r="X5" i="18"/>
  <c r="Y5" i="18"/>
  <c r="W35" i="18"/>
  <c r="X35" i="18"/>
  <c r="Y35" i="18"/>
  <c r="W65" i="18"/>
  <c r="X65" i="18"/>
  <c r="Y65" i="18"/>
  <c r="Y97" i="18"/>
  <c r="X97" i="18"/>
  <c r="W97" i="18"/>
  <c r="W4" i="18"/>
  <c r="X4" i="18"/>
  <c r="Y4" i="18"/>
  <c r="W34" i="18"/>
  <c r="X34" i="18"/>
  <c r="Y34" i="18"/>
  <c r="W64" i="18"/>
  <c r="X64" i="18"/>
  <c r="Y64" i="18"/>
  <c r="Y96" i="18"/>
  <c r="X96" i="18"/>
  <c r="W96" i="18"/>
  <c r="W3" i="18"/>
  <c r="X3" i="18"/>
  <c r="Y3" i="18"/>
  <c r="W33" i="18"/>
  <c r="X33" i="18"/>
  <c r="Y33" i="18"/>
  <c r="W63" i="18"/>
  <c r="X63" i="18"/>
  <c r="Y63" i="18"/>
  <c r="Y95" i="18"/>
  <c r="X95" i="18"/>
  <c r="W95" i="18"/>
  <c r="N3" i="18"/>
  <c r="N33" i="18"/>
  <c r="N63" i="18"/>
  <c r="N95" i="18"/>
  <c r="M3" i="18"/>
  <c r="O3" i="18"/>
  <c r="M33" i="18"/>
  <c r="O33" i="18"/>
  <c r="M63" i="18"/>
  <c r="O63" i="18"/>
  <c r="O95" i="18"/>
  <c r="N4" i="18"/>
  <c r="N34" i="18"/>
  <c r="N64" i="18"/>
  <c r="N96" i="18"/>
  <c r="M4" i="18"/>
  <c r="O4" i="18"/>
  <c r="M34" i="18"/>
  <c r="O34" i="18"/>
  <c r="M64" i="18"/>
  <c r="O64" i="18"/>
  <c r="O96" i="18"/>
  <c r="N5" i="18"/>
  <c r="N35" i="18"/>
  <c r="N65" i="18"/>
  <c r="N97" i="18"/>
  <c r="M5" i="18"/>
  <c r="O5" i="18"/>
  <c r="M35" i="18"/>
  <c r="O35" i="18"/>
  <c r="M65" i="18"/>
  <c r="O65" i="18"/>
  <c r="O97" i="18"/>
  <c r="N6" i="18"/>
  <c r="N36" i="18"/>
  <c r="N66" i="18"/>
  <c r="N98" i="18"/>
  <c r="M6" i="18"/>
  <c r="O6" i="18"/>
  <c r="M36" i="18"/>
  <c r="O36" i="18"/>
  <c r="M66" i="18"/>
  <c r="O66" i="18"/>
  <c r="O98" i="18"/>
  <c r="N7" i="18"/>
  <c r="N37" i="18"/>
  <c r="N67" i="18"/>
  <c r="N99" i="18"/>
  <c r="M7" i="18"/>
  <c r="O7" i="18"/>
  <c r="M37" i="18"/>
  <c r="O37" i="18"/>
  <c r="M67" i="18"/>
  <c r="O67" i="18"/>
  <c r="O99" i="18"/>
  <c r="N8" i="18"/>
  <c r="N38" i="18"/>
  <c r="N68" i="18"/>
  <c r="N100" i="18"/>
  <c r="M8" i="18"/>
  <c r="O8" i="18"/>
  <c r="M38" i="18"/>
  <c r="O38" i="18"/>
  <c r="M68" i="18"/>
  <c r="O68" i="18"/>
  <c r="O100" i="18"/>
  <c r="N9" i="18"/>
  <c r="N39" i="18"/>
  <c r="N69" i="18"/>
  <c r="N101" i="18"/>
  <c r="M9" i="18"/>
  <c r="O9" i="18"/>
  <c r="M39" i="18"/>
  <c r="O39" i="18"/>
  <c r="M69" i="18"/>
  <c r="O69" i="18"/>
  <c r="O101" i="18"/>
  <c r="N10" i="18"/>
  <c r="N40" i="18"/>
  <c r="N70" i="18"/>
  <c r="N102" i="18"/>
  <c r="M10" i="18"/>
  <c r="O10" i="18"/>
  <c r="M40" i="18"/>
  <c r="O40" i="18"/>
  <c r="M70" i="18"/>
  <c r="O70" i="18"/>
  <c r="O102" i="18"/>
  <c r="N11" i="18"/>
  <c r="N41" i="18"/>
  <c r="N71" i="18"/>
  <c r="N103" i="18"/>
  <c r="M11" i="18"/>
  <c r="O11" i="18"/>
  <c r="M41" i="18"/>
  <c r="O41" i="18"/>
  <c r="M71" i="18"/>
  <c r="O71" i="18"/>
  <c r="O103" i="18"/>
  <c r="N12" i="18"/>
  <c r="N42" i="18"/>
  <c r="N72" i="18"/>
  <c r="N104" i="18"/>
  <c r="M12" i="18"/>
  <c r="O12" i="18"/>
  <c r="M42" i="18"/>
  <c r="O42" i="18"/>
  <c r="M72" i="18"/>
  <c r="O72" i="18"/>
  <c r="O104" i="18"/>
  <c r="N13" i="18"/>
  <c r="N43" i="18"/>
  <c r="N73" i="18"/>
  <c r="N105" i="18"/>
  <c r="M13" i="18"/>
  <c r="O13" i="18"/>
  <c r="M43" i="18"/>
  <c r="O43" i="18"/>
  <c r="M73" i="18"/>
  <c r="O73" i="18"/>
  <c r="O105" i="18"/>
  <c r="N14" i="18"/>
  <c r="N44" i="18"/>
  <c r="N74" i="18"/>
  <c r="N106" i="18"/>
  <c r="M14" i="18"/>
  <c r="O14" i="18"/>
  <c r="M44" i="18"/>
  <c r="O44" i="18"/>
  <c r="M74" i="18"/>
  <c r="O74" i="18"/>
  <c r="O106" i="18"/>
  <c r="N15" i="18"/>
  <c r="N45" i="18"/>
  <c r="N75" i="18"/>
  <c r="N107" i="18"/>
  <c r="M15" i="18"/>
  <c r="O15" i="18"/>
  <c r="M45" i="18"/>
  <c r="O45" i="18"/>
  <c r="M75" i="18"/>
  <c r="O75" i="18"/>
  <c r="O107" i="18"/>
  <c r="N16" i="18"/>
  <c r="N46" i="18"/>
  <c r="N76" i="18"/>
  <c r="N108" i="18"/>
  <c r="M16" i="18"/>
  <c r="O16" i="18"/>
  <c r="M46" i="18"/>
  <c r="O46" i="18"/>
  <c r="M76" i="18"/>
  <c r="O76" i="18"/>
  <c r="O108" i="18"/>
  <c r="N17" i="18"/>
  <c r="N47" i="18"/>
  <c r="N77" i="18"/>
  <c r="N109" i="18"/>
  <c r="M17" i="18"/>
  <c r="O17" i="18"/>
  <c r="M47" i="18"/>
  <c r="O47" i="18"/>
  <c r="M77" i="18"/>
  <c r="O77" i="18"/>
  <c r="O109" i="18"/>
  <c r="N18" i="18"/>
  <c r="N48" i="18"/>
  <c r="N78" i="18"/>
  <c r="N110" i="18"/>
  <c r="M18" i="18"/>
  <c r="O18" i="18"/>
  <c r="M48" i="18"/>
  <c r="O48" i="18"/>
  <c r="M78" i="18"/>
  <c r="O78" i="18"/>
  <c r="O110" i="18"/>
  <c r="N19" i="18"/>
  <c r="N49" i="18"/>
  <c r="N79" i="18"/>
  <c r="N111" i="18"/>
  <c r="M19" i="18"/>
  <c r="O19" i="18"/>
  <c r="M49" i="18"/>
  <c r="O49" i="18"/>
  <c r="M79" i="18"/>
  <c r="O79" i="18"/>
  <c r="O111" i="18"/>
  <c r="N20" i="18"/>
  <c r="N50" i="18"/>
  <c r="N80" i="18"/>
  <c r="N112" i="18"/>
  <c r="M20" i="18"/>
  <c r="O20" i="18"/>
  <c r="M50" i="18"/>
  <c r="O50" i="18"/>
  <c r="M80" i="18"/>
  <c r="O80" i="18"/>
  <c r="O112" i="18"/>
  <c r="N21" i="18"/>
  <c r="N51" i="18"/>
  <c r="N81" i="18"/>
  <c r="N113" i="18"/>
  <c r="M21" i="18"/>
  <c r="O21" i="18"/>
  <c r="M51" i="18"/>
  <c r="O51" i="18"/>
  <c r="M81" i="18"/>
  <c r="O81" i="18"/>
  <c r="O113" i="18"/>
  <c r="N22" i="18"/>
  <c r="N52" i="18"/>
  <c r="N82" i="18"/>
  <c r="N114" i="18"/>
  <c r="M22" i="18"/>
  <c r="O22" i="18"/>
  <c r="M52" i="18"/>
  <c r="O52" i="18"/>
  <c r="M82" i="18"/>
  <c r="O82" i="18"/>
  <c r="O114" i="18"/>
  <c r="N23" i="18"/>
  <c r="N53" i="18"/>
  <c r="N83" i="18"/>
  <c r="N115" i="18"/>
  <c r="M23" i="18"/>
  <c r="O23" i="18"/>
  <c r="M53" i="18"/>
  <c r="O53" i="18"/>
  <c r="M83" i="18"/>
  <c r="O83" i="18"/>
  <c r="O115" i="18"/>
  <c r="N24" i="18"/>
  <c r="N54" i="18"/>
  <c r="N84" i="18"/>
  <c r="N116" i="18"/>
  <c r="M24" i="18"/>
  <c r="O24" i="18"/>
  <c r="M54" i="18"/>
  <c r="O54" i="18"/>
  <c r="M84" i="18"/>
  <c r="O84" i="18"/>
  <c r="O116" i="18"/>
  <c r="N25" i="18"/>
  <c r="N55" i="18"/>
  <c r="N85" i="18"/>
  <c r="N117" i="18"/>
  <c r="M25" i="18"/>
  <c r="O25" i="18"/>
  <c r="M55" i="18"/>
  <c r="O55" i="18"/>
  <c r="M85" i="18"/>
  <c r="O85" i="18"/>
  <c r="O117" i="18"/>
  <c r="N26" i="18"/>
  <c r="N56" i="18"/>
  <c r="N86" i="18"/>
  <c r="N118" i="18"/>
  <c r="M26" i="18"/>
  <c r="O26" i="18"/>
  <c r="M56" i="18"/>
  <c r="O56" i="18"/>
  <c r="M86" i="18"/>
  <c r="O86" i="18"/>
  <c r="O118" i="18"/>
  <c r="N27" i="18"/>
  <c r="N57" i="18"/>
  <c r="N87" i="18"/>
  <c r="N119" i="18"/>
  <c r="M27" i="18"/>
  <c r="O27" i="18"/>
  <c r="M57" i="18"/>
  <c r="O57" i="18"/>
  <c r="M87" i="18"/>
  <c r="O87" i="18"/>
  <c r="O119" i="18"/>
  <c r="N28" i="18"/>
  <c r="N58" i="18"/>
  <c r="N88" i="18"/>
  <c r="N120" i="18"/>
  <c r="M28" i="18"/>
  <c r="O28" i="18"/>
  <c r="M58" i="18"/>
  <c r="O58" i="18"/>
  <c r="M88" i="18"/>
  <c r="O88" i="18"/>
  <c r="O120" i="18"/>
  <c r="M96" i="18"/>
  <c r="M97" i="18"/>
  <c r="M98" i="18"/>
  <c r="M99" i="18"/>
  <c r="M100" i="18"/>
  <c r="M101" i="18"/>
  <c r="M102" i="18"/>
  <c r="M103" i="18"/>
  <c r="M104" i="18"/>
  <c r="M105" i="18"/>
  <c r="M106" i="18"/>
  <c r="M107" i="18"/>
  <c r="M108" i="18"/>
  <c r="M109" i="18"/>
  <c r="M110" i="18"/>
  <c r="M111" i="18"/>
  <c r="M112" i="18"/>
  <c r="M113" i="18"/>
  <c r="M114" i="18"/>
  <c r="M115" i="18"/>
  <c r="M116" i="18"/>
  <c r="M117" i="18"/>
  <c r="M118" i="18"/>
  <c r="M119" i="18"/>
  <c r="M120" i="18"/>
  <c r="M95" i="18"/>
  <c r="F88" i="18"/>
  <c r="C38" i="18"/>
  <c r="BY88" i="18"/>
  <c r="BZ88" i="18"/>
  <c r="BX88" i="18"/>
  <c r="C42" i="18"/>
  <c r="C44" i="18"/>
  <c r="BT88" i="18"/>
  <c r="BO88" i="18"/>
  <c r="BP88" i="18"/>
  <c r="BN88" i="18"/>
  <c r="BJ88" i="18"/>
  <c r="BE88" i="18"/>
  <c r="BF88" i="18"/>
  <c r="BD88" i="18"/>
  <c r="AZ88" i="18"/>
  <c r="AU88" i="18"/>
  <c r="AV88" i="18"/>
  <c r="AT88" i="18"/>
  <c r="AP88" i="18"/>
  <c r="AK88" i="18"/>
  <c r="AL88" i="18"/>
  <c r="AJ88" i="18"/>
  <c r="AF88" i="18"/>
  <c r="AA88" i="18"/>
  <c r="AB88" i="18"/>
  <c r="Z88" i="18"/>
  <c r="V88" i="18"/>
  <c r="Q88" i="18"/>
  <c r="R88" i="18"/>
  <c r="P88" i="18"/>
  <c r="L88" i="18"/>
  <c r="C35" i="18"/>
  <c r="H88" i="18"/>
  <c r="G88" i="18"/>
  <c r="F87" i="18"/>
  <c r="BY87" i="18"/>
  <c r="BZ87" i="18"/>
  <c r="BX87" i="18"/>
  <c r="BT87" i="18"/>
  <c r="BO87" i="18"/>
  <c r="BP87" i="18"/>
  <c r="BN87" i="18"/>
  <c r="BJ87" i="18"/>
  <c r="BE87" i="18"/>
  <c r="BF87" i="18"/>
  <c r="BD87" i="18"/>
  <c r="AZ87" i="18"/>
  <c r="AU87" i="18"/>
  <c r="AV87" i="18"/>
  <c r="AT87" i="18"/>
  <c r="AP87" i="18"/>
  <c r="AK87" i="18"/>
  <c r="AL87" i="18"/>
  <c r="AJ87" i="18"/>
  <c r="AF87" i="18"/>
  <c r="AA87" i="18"/>
  <c r="AB87" i="18"/>
  <c r="Z87" i="18"/>
  <c r="V87" i="18"/>
  <c r="Q87" i="18"/>
  <c r="R87" i="18"/>
  <c r="P87" i="18"/>
  <c r="L87" i="18"/>
  <c r="H87" i="18"/>
  <c r="G87" i="18"/>
  <c r="F86" i="18"/>
  <c r="BY86" i="18"/>
  <c r="BZ86" i="18"/>
  <c r="BX86" i="18"/>
  <c r="BT86" i="18"/>
  <c r="BO86" i="18"/>
  <c r="BP86" i="18"/>
  <c r="BN86" i="18"/>
  <c r="BJ86" i="18"/>
  <c r="BE86" i="18"/>
  <c r="BF86" i="18"/>
  <c r="BD86" i="18"/>
  <c r="AZ86" i="18"/>
  <c r="AU86" i="18"/>
  <c r="AV86" i="18"/>
  <c r="AT86" i="18"/>
  <c r="AP86" i="18"/>
  <c r="AK86" i="18"/>
  <c r="AL86" i="18"/>
  <c r="AJ86" i="18"/>
  <c r="AF86" i="18"/>
  <c r="AA86" i="18"/>
  <c r="AB86" i="18"/>
  <c r="Z86" i="18"/>
  <c r="V86" i="18"/>
  <c r="Q86" i="18"/>
  <c r="R86" i="18"/>
  <c r="P86" i="18"/>
  <c r="L86" i="18"/>
  <c r="H86" i="18"/>
  <c r="G86" i="18"/>
  <c r="F85" i="18"/>
  <c r="BY85" i="18"/>
  <c r="BZ85" i="18"/>
  <c r="BX85" i="18"/>
  <c r="BT85" i="18"/>
  <c r="BO85" i="18"/>
  <c r="BP85" i="18"/>
  <c r="BN85" i="18"/>
  <c r="BJ85" i="18"/>
  <c r="BE85" i="18"/>
  <c r="BF85" i="18"/>
  <c r="BD85" i="18"/>
  <c r="AZ85" i="18"/>
  <c r="AU85" i="18"/>
  <c r="AV85" i="18"/>
  <c r="AT85" i="18"/>
  <c r="AP85" i="18"/>
  <c r="AK85" i="18"/>
  <c r="AL85" i="18"/>
  <c r="AJ85" i="18"/>
  <c r="AF85" i="18"/>
  <c r="AA85" i="18"/>
  <c r="AB85" i="18"/>
  <c r="Z85" i="18"/>
  <c r="V85" i="18"/>
  <c r="Q85" i="18"/>
  <c r="R85" i="18"/>
  <c r="P85" i="18"/>
  <c r="L85" i="18"/>
  <c r="H85" i="18"/>
  <c r="G85" i="18"/>
  <c r="F84" i="18"/>
  <c r="BY84" i="18"/>
  <c r="BZ84" i="18"/>
  <c r="BX84" i="18"/>
  <c r="BT84" i="18"/>
  <c r="BO84" i="18"/>
  <c r="BP84" i="18"/>
  <c r="BN84" i="18"/>
  <c r="BJ84" i="18"/>
  <c r="BE84" i="18"/>
  <c r="BF84" i="18"/>
  <c r="BD84" i="18"/>
  <c r="AZ84" i="18"/>
  <c r="AU84" i="18"/>
  <c r="AV84" i="18"/>
  <c r="AT84" i="18"/>
  <c r="AP84" i="18"/>
  <c r="AK84" i="18"/>
  <c r="AL84" i="18"/>
  <c r="AJ84" i="18"/>
  <c r="AF84" i="18"/>
  <c r="AA84" i="18"/>
  <c r="AB84" i="18"/>
  <c r="Z84" i="18"/>
  <c r="V84" i="18"/>
  <c r="Q84" i="18"/>
  <c r="R84" i="18"/>
  <c r="P84" i="18"/>
  <c r="L84" i="18"/>
  <c r="H84" i="18"/>
  <c r="G84" i="18"/>
  <c r="F83" i="18"/>
  <c r="BY83" i="18"/>
  <c r="BZ83" i="18"/>
  <c r="BX83" i="18"/>
  <c r="BT83" i="18"/>
  <c r="BO83" i="18"/>
  <c r="BP83" i="18"/>
  <c r="BN83" i="18"/>
  <c r="BJ83" i="18"/>
  <c r="BE83" i="18"/>
  <c r="BF83" i="18"/>
  <c r="BD83" i="18"/>
  <c r="AZ83" i="18"/>
  <c r="AU83" i="18"/>
  <c r="AV83" i="18"/>
  <c r="AT83" i="18"/>
  <c r="AP83" i="18"/>
  <c r="AK83" i="18"/>
  <c r="AL83" i="18"/>
  <c r="AJ83" i="18"/>
  <c r="AF83" i="18"/>
  <c r="AA83" i="18"/>
  <c r="AB83" i="18"/>
  <c r="Z83" i="18"/>
  <c r="V83" i="18"/>
  <c r="Q83" i="18"/>
  <c r="R83" i="18"/>
  <c r="P83" i="18"/>
  <c r="L83" i="18"/>
  <c r="H83" i="18"/>
  <c r="G83" i="18"/>
  <c r="F82" i="18"/>
  <c r="BY82" i="18"/>
  <c r="BZ82" i="18"/>
  <c r="BX82" i="18"/>
  <c r="BT82" i="18"/>
  <c r="BO82" i="18"/>
  <c r="BP82" i="18"/>
  <c r="BN82" i="18"/>
  <c r="BJ82" i="18"/>
  <c r="BE82" i="18"/>
  <c r="BF82" i="18"/>
  <c r="BD82" i="18"/>
  <c r="AZ82" i="18"/>
  <c r="AU82" i="18"/>
  <c r="AV82" i="18"/>
  <c r="AT82" i="18"/>
  <c r="AP82" i="18"/>
  <c r="AK82" i="18"/>
  <c r="AL82" i="18"/>
  <c r="AJ82" i="18"/>
  <c r="AF82" i="18"/>
  <c r="AA82" i="18"/>
  <c r="AB82" i="18"/>
  <c r="Z82" i="18"/>
  <c r="V82" i="18"/>
  <c r="Q82" i="18"/>
  <c r="R82" i="18"/>
  <c r="P82" i="18"/>
  <c r="L82" i="18"/>
  <c r="H82" i="18"/>
  <c r="G82" i="18"/>
  <c r="F81" i="18"/>
  <c r="BY81" i="18"/>
  <c r="BZ81" i="18"/>
  <c r="BX81" i="18"/>
  <c r="BT81" i="18"/>
  <c r="BO81" i="18"/>
  <c r="BP81" i="18"/>
  <c r="BN81" i="18"/>
  <c r="BJ81" i="18"/>
  <c r="BE81" i="18"/>
  <c r="BF81" i="18"/>
  <c r="BD81" i="18"/>
  <c r="AZ81" i="18"/>
  <c r="AU81" i="18"/>
  <c r="AV81" i="18"/>
  <c r="AT81" i="18"/>
  <c r="AP81" i="18"/>
  <c r="AK81" i="18"/>
  <c r="AL81" i="18"/>
  <c r="AJ81" i="18"/>
  <c r="AF81" i="18"/>
  <c r="AA81" i="18"/>
  <c r="AB81" i="18"/>
  <c r="Z81" i="18"/>
  <c r="V81" i="18"/>
  <c r="Q81" i="18"/>
  <c r="R81" i="18"/>
  <c r="P81" i="18"/>
  <c r="L81" i="18"/>
  <c r="H81" i="18"/>
  <c r="G81" i="18"/>
  <c r="F80" i="18"/>
  <c r="BY80" i="18"/>
  <c r="BZ80" i="18"/>
  <c r="BX80" i="18"/>
  <c r="BT80" i="18"/>
  <c r="BO80" i="18"/>
  <c r="BP80" i="18"/>
  <c r="BN80" i="18"/>
  <c r="BJ80" i="18"/>
  <c r="BE80" i="18"/>
  <c r="BF80" i="18"/>
  <c r="BD80" i="18"/>
  <c r="AZ80" i="18"/>
  <c r="AU80" i="18"/>
  <c r="AV80" i="18"/>
  <c r="AT80" i="18"/>
  <c r="AP80" i="18"/>
  <c r="AK80" i="18"/>
  <c r="AL80" i="18"/>
  <c r="AJ80" i="18"/>
  <c r="AF80" i="18"/>
  <c r="AA80" i="18"/>
  <c r="AB80" i="18"/>
  <c r="Z80" i="18"/>
  <c r="V80" i="18"/>
  <c r="Q80" i="18"/>
  <c r="R80" i="18"/>
  <c r="P80" i="18"/>
  <c r="L80" i="18"/>
  <c r="H80" i="18"/>
  <c r="G80" i="18"/>
  <c r="F79" i="18"/>
  <c r="BY79" i="18"/>
  <c r="BZ79" i="18"/>
  <c r="BX79" i="18"/>
  <c r="BT79" i="18"/>
  <c r="BO79" i="18"/>
  <c r="BP79" i="18"/>
  <c r="BN79" i="18"/>
  <c r="BJ79" i="18"/>
  <c r="BE79" i="18"/>
  <c r="BF79" i="18"/>
  <c r="BD79" i="18"/>
  <c r="AZ79" i="18"/>
  <c r="AU79" i="18"/>
  <c r="AV79" i="18"/>
  <c r="AT79" i="18"/>
  <c r="AP79" i="18"/>
  <c r="AK79" i="18"/>
  <c r="AL79" i="18"/>
  <c r="AJ79" i="18"/>
  <c r="AF79" i="18"/>
  <c r="AA79" i="18"/>
  <c r="AB79" i="18"/>
  <c r="Z79" i="18"/>
  <c r="V79" i="18"/>
  <c r="Q79" i="18"/>
  <c r="R79" i="18"/>
  <c r="P79" i="18"/>
  <c r="L79" i="18"/>
  <c r="H79" i="18"/>
  <c r="G79" i="18"/>
  <c r="F78" i="18"/>
  <c r="BY78" i="18"/>
  <c r="BZ78" i="18"/>
  <c r="BX78" i="18"/>
  <c r="BT78" i="18"/>
  <c r="BO78" i="18"/>
  <c r="BP78" i="18"/>
  <c r="BN78" i="18"/>
  <c r="BJ78" i="18"/>
  <c r="BE78" i="18"/>
  <c r="BF78" i="18"/>
  <c r="BD78" i="18"/>
  <c r="AZ78" i="18"/>
  <c r="AU78" i="18"/>
  <c r="AV78" i="18"/>
  <c r="AT78" i="18"/>
  <c r="AP78" i="18"/>
  <c r="AK78" i="18"/>
  <c r="AL78" i="18"/>
  <c r="AJ78" i="18"/>
  <c r="AF78" i="18"/>
  <c r="AA78" i="18"/>
  <c r="AB78" i="18"/>
  <c r="Z78" i="18"/>
  <c r="V78" i="18"/>
  <c r="Q78" i="18"/>
  <c r="R78" i="18"/>
  <c r="P78" i="18"/>
  <c r="L78" i="18"/>
  <c r="H78" i="18"/>
  <c r="G78" i="18"/>
  <c r="F77" i="18"/>
  <c r="BY77" i="18"/>
  <c r="BZ77" i="18"/>
  <c r="BX77" i="18"/>
  <c r="BT77" i="18"/>
  <c r="BO77" i="18"/>
  <c r="BP77" i="18"/>
  <c r="BN77" i="18"/>
  <c r="BJ77" i="18"/>
  <c r="BE77" i="18"/>
  <c r="BF77" i="18"/>
  <c r="BD77" i="18"/>
  <c r="AZ77" i="18"/>
  <c r="AU77" i="18"/>
  <c r="AV77" i="18"/>
  <c r="AT77" i="18"/>
  <c r="AP77" i="18"/>
  <c r="AK77" i="18"/>
  <c r="AL77" i="18"/>
  <c r="AJ77" i="18"/>
  <c r="AF77" i="18"/>
  <c r="AA77" i="18"/>
  <c r="AB77" i="18"/>
  <c r="Z77" i="18"/>
  <c r="V77" i="18"/>
  <c r="Q77" i="18"/>
  <c r="R77" i="18"/>
  <c r="P77" i="18"/>
  <c r="L77" i="18"/>
  <c r="H77" i="18"/>
  <c r="G77" i="18"/>
  <c r="F76" i="18"/>
  <c r="BY76" i="18"/>
  <c r="BZ76" i="18"/>
  <c r="BX76" i="18"/>
  <c r="BT76" i="18"/>
  <c r="BO76" i="18"/>
  <c r="BP76" i="18"/>
  <c r="BN76" i="18"/>
  <c r="BJ76" i="18"/>
  <c r="BE76" i="18"/>
  <c r="BF76" i="18"/>
  <c r="BD76" i="18"/>
  <c r="AZ76" i="18"/>
  <c r="AU76" i="18"/>
  <c r="AV76" i="18"/>
  <c r="AT76" i="18"/>
  <c r="AP76" i="18"/>
  <c r="AK76" i="18"/>
  <c r="AL76" i="18"/>
  <c r="AJ76" i="18"/>
  <c r="AF76" i="18"/>
  <c r="AA76" i="18"/>
  <c r="AB76" i="18"/>
  <c r="Z76" i="18"/>
  <c r="V76" i="18"/>
  <c r="Q76" i="18"/>
  <c r="R76" i="18"/>
  <c r="P76" i="18"/>
  <c r="L76" i="18"/>
  <c r="H76" i="18"/>
  <c r="G76" i="18"/>
  <c r="F75" i="18"/>
  <c r="BY75" i="18"/>
  <c r="BZ75" i="18"/>
  <c r="BX75" i="18"/>
  <c r="BT75" i="18"/>
  <c r="BO75" i="18"/>
  <c r="BP75" i="18"/>
  <c r="BN75" i="18"/>
  <c r="BJ75" i="18"/>
  <c r="BE75" i="18"/>
  <c r="BF75" i="18"/>
  <c r="BD75" i="18"/>
  <c r="AZ75" i="18"/>
  <c r="AU75" i="18"/>
  <c r="AV75" i="18"/>
  <c r="AT75" i="18"/>
  <c r="AP75" i="18"/>
  <c r="AK75" i="18"/>
  <c r="AL75" i="18"/>
  <c r="AJ75" i="18"/>
  <c r="AF75" i="18"/>
  <c r="AA75" i="18"/>
  <c r="AB75" i="18"/>
  <c r="Z75" i="18"/>
  <c r="V75" i="18"/>
  <c r="Q75" i="18"/>
  <c r="R75" i="18"/>
  <c r="P75" i="18"/>
  <c r="L75" i="18"/>
  <c r="H75" i="18"/>
  <c r="G75" i="18"/>
  <c r="F74" i="18"/>
  <c r="BY74" i="18"/>
  <c r="BZ74" i="18"/>
  <c r="BX74" i="18"/>
  <c r="BT74" i="18"/>
  <c r="BO74" i="18"/>
  <c r="BP74" i="18"/>
  <c r="BN74" i="18"/>
  <c r="BJ74" i="18"/>
  <c r="BE74" i="18"/>
  <c r="BF74" i="18"/>
  <c r="BD74" i="18"/>
  <c r="AZ74" i="18"/>
  <c r="AU74" i="18"/>
  <c r="AV74" i="18"/>
  <c r="AT74" i="18"/>
  <c r="AP74" i="18"/>
  <c r="AK74" i="18"/>
  <c r="AL74" i="18"/>
  <c r="AJ74" i="18"/>
  <c r="AF74" i="18"/>
  <c r="AA74" i="18"/>
  <c r="AB74" i="18"/>
  <c r="Z74" i="18"/>
  <c r="V74" i="18"/>
  <c r="Q74" i="18"/>
  <c r="R74" i="18"/>
  <c r="P74" i="18"/>
  <c r="L74" i="18"/>
  <c r="H74" i="18"/>
  <c r="G74" i="18"/>
  <c r="C71" i="18"/>
  <c r="C72" i="18"/>
  <c r="C74" i="18"/>
  <c r="F73" i="18"/>
  <c r="BY73" i="18"/>
  <c r="BZ73" i="18"/>
  <c r="BX73" i="18"/>
  <c r="BT73" i="18"/>
  <c r="BO73" i="18"/>
  <c r="BP73" i="18"/>
  <c r="BN73" i="18"/>
  <c r="BJ73" i="18"/>
  <c r="BE73" i="18"/>
  <c r="BF73" i="18"/>
  <c r="BD73" i="18"/>
  <c r="AZ73" i="18"/>
  <c r="AU73" i="18"/>
  <c r="AV73" i="18"/>
  <c r="AT73" i="18"/>
  <c r="AP73" i="18"/>
  <c r="AK73" i="18"/>
  <c r="AL73" i="18"/>
  <c r="AJ73" i="18"/>
  <c r="AF73" i="18"/>
  <c r="AA73" i="18"/>
  <c r="AB73" i="18"/>
  <c r="Z73" i="18"/>
  <c r="V73" i="18"/>
  <c r="Q73" i="18"/>
  <c r="R73" i="18"/>
  <c r="P73" i="18"/>
  <c r="L73" i="18"/>
  <c r="H73" i="18"/>
  <c r="G73" i="18"/>
  <c r="F72" i="18"/>
  <c r="BY72" i="18"/>
  <c r="BZ72" i="18"/>
  <c r="BX72" i="18"/>
  <c r="BT72" i="18"/>
  <c r="BO72" i="18"/>
  <c r="BP72" i="18"/>
  <c r="BN72" i="18"/>
  <c r="BJ72" i="18"/>
  <c r="BE72" i="18"/>
  <c r="BF72" i="18"/>
  <c r="BD72" i="18"/>
  <c r="AZ72" i="18"/>
  <c r="AU72" i="18"/>
  <c r="AV72" i="18"/>
  <c r="AT72" i="18"/>
  <c r="AP72" i="18"/>
  <c r="AK72" i="18"/>
  <c r="AL72" i="18"/>
  <c r="AJ72" i="18"/>
  <c r="AF72" i="18"/>
  <c r="AA72" i="18"/>
  <c r="AB72" i="18"/>
  <c r="Z72" i="18"/>
  <c r="V72" i="18"/>
  <c r="Q72" i="18"/>
  <c r="R72" i="18"/>
  <c r="P72" i="18"/>
  <c r="L72" i="18"/>
  <c r="H72" i="18"/>
  <c r="G72" i="18"/>
  <c r="F71" i="18"/>
  <c r="BY71" i="18"/>
  <c r="BZ71" i="18"/>
  <c r="BX71" i="18"/>
  <c r="BT71" i="18"/>
  <c r="BO71" i="18"/>
  <c r="BP71" i="18"/>
  <c r="BN71" i="18"/>
  <c r="BJ71" i="18"/>
  <c r="BE71" i="18"/>
  <c r="BF71" i="18"/>
  <c r="BD71" i="18"/>
  <c r="AZ71" i="18"/>
  <c r="AU71" i="18"/>
  <c r="AV71" i="18"/>
  <c r="AT71" i="18"/>
  <c r="AP71" i="18"/>
  <c r="AK71" i="18"/>
  <c r="AL71" i="18"/>
  <c r="AJ71" i="18"/>
  <c r="AF71" i="18"/>
  <c r="AA71" i="18"/>
  <c r="AB71" i="18"/>
  <c r="Z71" i="18"/>
  <c r="V71" i="18"/>
  <c r="Q71" i="18"/>
  <c r="R71" i="18"/>
  <c r="P71" i="18"/>
  <c r="L71" i="18"/>
  <c r="H71" i="18"/>
  <c r="G71" i="18"/>
  <c r="F70" i="18"/>
  <c r="BY70" i="18"/>
  <c r="BZ70" i="18"/>
  <c r="BX70" i="18"/>
  <c r="BT70" i="18"/>
  <c r="BO70" i="18"/>
  <c r="BP70" i="18"/>
  <c r="BN70" i="18"/>
  <c r="BJ70" i="18"/>
  <c r="BE70" i="18"/>
  <c r="BF70" i="18"/>
  <c r="BD70" i="18"/>
  <c r="AZ70" i="18"/>
  <c r="AU70" i="18"/>
  <c r="AV70" i="18"/>
  <c r="AT70" i="18"/>
  <c r="AP70" i="18"/>
  <c r="AK70" i="18"/>
  <c r="AL70" i="18"/>
  <c r="AJ70" i="18"/>
  <c r="AF70" i="18"/>
  <c r="AA70" i="18"/>
  <c r="AB70" i="18"/>
  <c r="Z70" i="18"/>
  <c r="V70" i="18"/>
  <c r="Q70" i="18"/>
  <c r="R70" i="18"/>
  <c r="P70" i="18"/>
  <c r="L70" i="18"/>
  <c r="H70" i="18"/>
  <c r="G70" i="18"/>
  <c r="F69" i="18"/>
  <c r="BY69" i="18"/>
  <c r="BZ69" i="18"/>
  <c r="BX69" i="18"/>
  <c r="BT69" i="18"/>
  <c r="BO69" i="18"/>
  <c r="BP69" i="18"/>
  <c r="BN69" i="18"/>
  <c r="BJ69" i="18"/>
  <c r="BE69" i="18"/>
  <c r="BF69" i="18"/>
  <c r="BD69" i="18"/>
  <c r="AZ69" i="18"/>
  <c r="AU69" i="18"/>
  <c r="AV69" i="18"/>
  <c r="AT69" i="18"/>
  <c r="AP69" i="18"/>
  <c r="AK69" i="18"/>
  <c r="AL69" i="18"/>
  <c r="AJ69" i="18"/>
  <c r="AF69" i="18"/>
  <c r="AA69" i="18"/>
  <c r="AB69" i="18"/>
  <c r="Z69" i="18"/>
  <c r="V69" i="18"/>
  <c r="Q69" i="18"/>
  <c r="R69" i="18"/>
  <c r="P69" i="18"/>
  <c r="L69" i="18"/>
  <c r="H69" i="18"/>
  <c r="G69" i="18"/>
  <c r="F68" i="18"/>
  <c r="BY68" i="18"/>
  <c r="BZ68" i="18"/>
  <c r="BX68" i="18"/>
  <c r="BT68" i="18"/>
  <c r="BO68" i="18"/>
  <c r="BP68" i="18"/>
  <c r="BN68" i="18"/>
  <c r="BJ68" i="18"/>
  <c r="BE68" i="18"/>
  <c r="BF68" i="18"/>
  <c r="BD68" i="18"/>
  <c r="AZ68" i="18"/>
  <c r="AU68" i="18"/>
  <c r="AV68" i="18"/>
  <c r="AT68" i="18"/>
  <c r="AP68" i="18"/>
  <c r="AK68" i="18"/>
  <c r="AL68" i="18"/>
  <c r="AJ68" i="18"/>
  <c r="AF68" i="18"/>
  <c r="AA68" i="18"/>
  <c r="AB68" i="18"/>
  <c r="Z68" i="18"/>
  <c r="V68" i="18"/>
  <c r="Q68" i="18"/>
  <c r="R68" i="18"/>
  <c r="P68" i="18"/>
  <c r="L68" i="18"/>
  <c r="H68" i="18"/>
  <c r="G68" i="18"/>
  <c r="C68" i="18"/>
  <c r="F67" i="18"/>
  <c r="BY67" i="18"/>
  <c r="BZ67" i="18"/>
  <c r="BX67" i="18"/>
  <c r="BT67" i="18"/>
  <c r="BO67" i="18"/>
  <c r="BP67" i="18"/>
  <c r="BN67" i="18"/>
  <c r="BJ67" i="18"/>
  <c r="BE67" i="18"/>
  <c r="BF67" i="18"/>
  <c r="BD67" i="18"/>
  <c r="AZ67" i="18"/>
  <c r="AU67" i="18"/>
  <c r="AV67" i="18"/>
  <c r="AT67" i="18"/>
  <c r="AP67" i="18"/>
  <c r="AK67" i="18"/>
  <c r="AL67" i="18"/>
  <c r="AJ67" i="18"/>
  <c r="AF67" i="18"/>
  <c r="AA67" i="18"/>
  <c r="AB67" i="18"/>
  <c r="Z67" i="18"/>
  <c r="V67" i="18"/>
  <c r="Q67" i="18"/>
  <c r="R67" i="18"/>
  <c r="P67" i="18"/>
  <c r="L67" i="18"/>
  <c r="H67" i="18"/>
  <c r="G67" i="18"/>
  <c r="C67" i="18"/>
  <c r="F66" i="18"/>
  <c r="BY66" i="18"/>
  <c r="BZ66" i="18"/>
  <c r="BX66" i="18"/>
  <c r="BT66" i="18"/>
  <c r="BO66" i="18"/>
  <c r="BP66" i="18"/>
  <c r="BN66" i="18"/>
  <c r="BJ66" i="18"/>
  <c r="BE66" i="18"/>
  <c r="BF66" i="18"/>
  <c r="BD66" i="18"/>
  <c r="AZ66" i="18"/>
  <c r="AU66" i="18"/>
  <c r="AV66" i="18"/>
  <c r="AT66" i="18"/>
  <c r="AP66" i="18"/>
  <c r="AK66" i="18"/>
  <c r="AL66" i="18"/>
  <c r="AJ66" i="18"/>
  <c r="AF66" i="18"/>
  <c r="AA66" i="18"/>
  <c r="AB66" i="18"/>
  <c r="Z66" i="18"/>
  <c r="V66" i="18"/>
  <c r="Q66" i="18"/>
  <c r="R66" i="18"/>
  <c r="P66" i="18"/>
  <c r="L66" i="18"/>
  <c r="H66" i="18"/>
  <c r="G66" i="18"/>
  <c r="F65" i="18"/>
  <c r="BY65" i="18"/>
  <c r="BZ65" i="18"/>
  <c r="BX65" i="18"/>
  <c r="BT65" i="18"/>
  <c r="BO65" i="18"/>
  <c r="BP65" i="18"/>
  <c r="BN65" i="18"/>
  <c r="BJ65" i="18"/>
  <c r="BE65" i="18"/>
  <c r="BF65" i="18"/>
  <c r="BD65" i="18"/>
  <c r="AZ65" i="18"/>
  <c r="AU65" i="18"/>
  <c r="AV65" i="18"/>
  <c r="AT65" i="18"/>
  <c r="AP65" i="18"/>
  <c r="AK65" i="18"/>
  <c r="AL65" i="18"/>
  <c r="AJ65" i="18"/>
  <c r="AF65" i="18"/>
  <c r="AA65" i="18"/>
  <c r="AB65" i="18"/>
  <c r="Z65" i="18"/>
  <c r="V65" i="18"/>
  <c r="Q65" i="18"/>
  <c r="R65" i="18"/>
  <c r="P65" i="18"/>
  <c r="L65" i="18"/>
  <c r="H65" i="18"/>
  <c r="G65" i="18"/>
  <c r="C65" i="18"/>
  <c r="BY64" i="18"/>
  <c r="BZ64" i="18"/>
  <c r="BX64" i="18"/>
  <c r="BT64" i="18"/>
  <c r="BO64" i="18"/>
  <c r="BP64" i="18"/>
  <c r="BN64" i="18"/>
  <c r="BJ64" i="18"/>
  <c r="BE64" i="18"/>
  <c r="BF64" i="18"/>
  <c r="BD64" i="18"/>
  <c r="AZ64" i="18"/>
  <c r="AU64" i="18"/>
  <c r="AV64" i="18"/>
  <c r="AT64" i="18"/>
  <c r="AP64" i="18"/>
  <c r="AK64" i="18"/>
  <c r="AL64" i="18"/>
  <c r="AJ64" i="18"/>
  <c r="AF64" i="18"/>
  <c r="AA64" i="18"/>
  <c r="AB64" i="18"/>
  <c r="Z64" i="18"/>
  <c r="V64" i="18"/>
  <c r="Q64" i="18"/>
  <c r="R64" i="18"/>
  <c r="P64" i="18"/>
  <c r="L64" i="18"/>
  <c r="H64" i="18"/>
  <c r="G64" i="18"/>
  <c r="C64" i="18"/>
  <c r="BY63" i="18"/>
  <c r="BZ63" i="18"/>
  <c r="BX63" i="18"/>
  <c r="BT63" i="18"/>
  <c r="BO63" i="18"/>
  <c r="BP63" i="18"/>
  <c r="BN63" i="18"/>
  <c r="BJ63" i="18"/>
  <c r="BE63" i="18"/>
  <c r="BF63" i="18"/>
  <c r="BD63" i="18"/>
  <c r="AZ63" i="18"/>
  <c r="AU63" i="18"/>
  <c r="AV63" i="18"/>
  <c r="AT63" i="18"/>
  <c r="AP63" i="18"/>
  <c r="AK63" i="18"/>
  <c r="AL63" i="18"/>
  <c r="AJ63" i="18"/>
  <c r="AF63" i="18"/>
  <c r="AA63" i="18"/>
  <c r="AB63" i="18"/>
  <c r="Z63" i="18"/>
  <c r="V63" i="18"/>
  <c r="Q63" i="18"/>
  <c r="R63" i="18"/>
  <c r="P63" i="18"/>
  <c r="L63" i="18"/>
  <c r="H63" i="18"/>
  <c r="G63" i="18"/>
  <c r="C12" i="18"/>
  <c r="C14" i="18"/>
  <c r="G95" i="18"/>
  <c r="C5" i="18"/>
  <c r="H95" i="18"/>
  <c r="C8" i="18"/>
  <c r="Q3" i="18"/>
  <c r="Q33" i="18"/>
  <c r="Q95" i="18"/>
  <c r="AA3" i="18"/>
  <c r="AA33" i="18"/>
  <c r="AA95" i="18"/>
  <c r="AK3" i="18"/>
  <c r="AK33" i="18"/>
  <c r="AK95" i="18"/>
  <c r="AU3" i="18"/>
  <c r="AU33" i="18"/>
  <c r="AU95" i="18"/>
  <c r="BE3" i="18"/>
  <c r="BE33" i="18"/>
  <c r="BE95" i="18"/>
  <c r="BO3" i="18"/>
  <c r="BO33" i="18"/>
  <c r="BO95" i="18"/>
  <c r="BY3" i="18"/>
  <c r="BY33" i="18"/>
  <c r="BY95" i="18"/>
  <c r="G96" i="18"/>
  <c r="H96" i="18"/>
  <c r="Q4" i="18"/>
  <c r="Q34" i="18"/>
  <c r="Q96" i="18"/>
  <c r="AA4" i="18"/>
  <c r="AA34" i="18"/>
  <c r="AA96" i="18"/>
  <c r="AK4" i="18"/>
  <c r="AK34" i="18"/>
  <c r="AK96" i="18"/>
  <c r="AU4" i="18"/>
  <c r="AU34" i="18"/>
  <c r="AU96" i="18"/>
  <c r="BE4" i="18"/>
  <c r="BE34" i="18"/>
  <c r="BE96" i="18"/>
  <c r="BO4" i="18"/>
  <c r="BO34" i="18"/>
  <c r="BO96" i="18"/>
  <c r="BY4" i="18"/>
  <c r="BY34" i="18"/>
  <c r="BY96" i="18"/>
  <c r="F97" i="18"/>
  <c r="G97" i="18"/>
  <c r="H97" i="18"/>
  <c r="F5" i="18"/>
  <c r="Q5" i="18"/>
  <c r="F35" i="18"/>
  <c r="Q35" i="18"/>
  <c r="Q97" i="18"/>
  <c r="AA5" i="18"/>
  <c r="AA35" i="18"/>
  <c r="AA97" i="18"/>
  <c r="AK5" i="18"/>
  <c r="AK35" i="18"/>
  <c r="AK97" i="18"/>
  <c r="AU5" i="18"/>
  <c r="AU35" i="18"/>
  <c r="AU97" i="18"/>
  <c r="BE5" i="18"/>
  <c r="BE35" i="18"/>
  <c r="BE97" i="18"/>
  <c r="BO5" i="18"/>
  <c r="BO35" i="18"/>
  <c r="BO97" i="18"/>
  <c r="BY5" i="18"/>
  <c r="BY35" i="18"/>
  <c r="BY97" i="18"/>
  <c r="F98" i="18"/>
  <c r="G98" i="18"/>
  <c r="H98" i="18"/>
  <c r="F6" i="18"/>
  <c r="Q6" i="18"/>
  <c r="F36" i="18"/>
  <c r="Q36" i="18"/>
  <c r="Q98" i="18"/>
  <c r="AA6" i="18"/>
  <c r="AA36" i="18"/>
  <c r="AA98" i="18"/>
  <c r="AK6" i="18"/>
  <c r="AK36" i="18"/>
  <c r="AK98" i="18"/>
  <c r="AU6" i="18"/>
  <c r="AU36" i="18"/>
  <c r="AU98" i="18"/>
  <c r="BE6" i="18"/>
  <c r="BE36" i="18"/>
  <c r="BE98" i="18"/>
  <c r="BO6" i="18"/>
  <c r="BO36" i="18"/>
  <c r="BO98" i="18"/>
  <c r="BY6" i="18"/>
  <c r="BY36" i="18"/>
  <c r="BY98" i="18"/>
  <c r="F99" i="18"/>
  <c r="G99" i="18"/>
  <c r="H99" i="18"/>
  <c r="F7" i="18"/>
  <c r="Q7" i="18"/>
  <c r="F37" i="18"/>
  <c r="Q37" i="18"/>
  <c r="Q99" i="18"/>
  <c r="AA7" i="18"/>
  <c r="AA37" i="18"/>
  <c r="AA99" i="18"/>
  <c r="AK7" i="18"/>
  <c r="AK37" i="18"/>
  <c r="AK99" i="18"/>
  <c r="AU7" i="18"/>
  <c r="AU37" i="18"/>
  <c r="AU99" i="18"/>
  <c r="BE7" i="18"/>
  <c r="BE37" i="18"/>
  <c r="BE99" i="18"/>
  <c r="BO7" i="18"/>
  <c r="BO37" i="18"/>
  <c r="BO99" i="18"/>
  <c r="BY7" i="18"/>
  <c r="BY37" i="18"/>
  <c r="BY99" i="18"/>
  <c r="F100" i="18"/>
  <c r="G100" i="18"/>
  <c r="H100" i="18"/>
  <c r="F8" i="18"/>
  <c r="Q8" i="18"/>
  <c r="F38" i="18"/>
  <c r="Q38" i="18"/>
  <c r="Q100" i="18"/>
  <c r="AA8" i="18"/>
  <c r="AA38" i="18"/>
  <c r="AA100" i="18"/>
  <c r="AK8" i="18"/>
  <c r="AK38" i="18"/>
  <c r="AK100" i="18"/>
  <c r="AU8" i="18"/>
  <c r="AU38" i="18"/>
  <c r="AU100" i="18"/>
  <c r="BE8" i="18"/>
  <c r="BE38" i="18"/>
  <c r="BE100" i="18"/>
  <c r="BO8" i="18"/>
  <c r="BO38" i="18"/>
  <c r="BO100" i="18"/>
  <c r="BY8" i="18"/>
  <c r="BY38" i="18"/>
  <c r="BY100" i="18"/>
  <c r="F101" i="18"/>
  <c r="G101" i="18"/>
  <c r="H101" i="18"/>
  <c r="F9" i="18"/>
  <c r="Q9" i="18"/>
  <c r="F39" i="18"/>
  <c r="Q39" i="18"/>
  <c r="Q101" i="18"/>
  <c r="AA9" i="18"/>
  <c r="AA39" i="18"/>
  <c r="AA101" i="18"/>
  <c r="AK9" i="18"/>
  <c r="AK39" i="18"/>
  <c r="AK101" i="18"/>
  <c r="AU9" i="18"/>
  <c r="AU39" i="18"/>
  <c r="AU101" i="18"/>
  <c r="BE9" i="18"/>
  <c r="BE39" i="18"/>
  <c r="BE101" i="18"/>
  <c r="BO9" i="18"/>
  <c r="BO39" i="18"/>
  <c r="BO101" i="18"/>
  <c r="BY9" i="18"/>
  <c r="BY39" i="18"/>
  <c r="BY101" i="18"/>
  <c r="F102" i="18"/>
  <c r="G102" i="18"/>
  <c r="H102" i="18"/>
  <c r="F10" i="18"/>
  <c r="Q10" i="18"/>
  <c r="F40" i="18"/>
  <c r="Q40" i="18"/>
  <c r="Q102" i="18"/>
  <c r="AA10" i="18"/>
  <c r="AA40" i="18"/>
  <c r="AA102" i="18"/>
  <c r="AK10" i="18"/>
  <c r="AK40" i="18"/>
  <c r="AK102" i="18"/>
  <c r="AU10" i="18"/>
  <c r="AU40" i="18"/>
  <c r="AU102" i="18"/>
  <c r="BE10" i="18"/>
  <c r="BE40" i="18"/>
  <c r="BE102" i="18"/>
  <c r="BO10" i="18"/>
  <c r="BO40" i="18"/>
  <c r="BO102" i="18"/>
  <c r="BY10" i="18"/>
  <c r="BY40" i="18"/>
  <c r="BY102" i="18"/>
  <c r="F103" i="18"/>
  <c r="G103" i="18"/>
  <c r="H103" i="18"/>
  <c r="F11" i="18"/>
  <c r="Q11" i="18"/>
  <c r="F41" i="18"/>
  <c r="Q41" i="18"/>
  <c r="Q103" i="18"/>
  <c r="AA11" i="18"/>
  <c r="AA41" i="18"/>
  <c r="AA103" i="18"/>
  <c r="AK11" i="18"/>
  <c r="AK41" i="18"/>
  <c r="AK103" i="18"/>
  <c r="AU11" i="18"/>
  <c r="AU41" i="18"/>
  <c r="AU103" i="18"/>
  <c r="BE11" i="18"/>
  <c r="BE41" i="18"/>
  <c r="BE103" i="18"/>
  <c r="BO11" i="18"/>
  <c r="BO41" i="18"/>
  <c r="BO103" i="18"/>
  <c r="BY11" i="18"/>
  <c r="BY41" i="18"/>
  <c r="BY103" i="18"/>
  <c r="F104" i="18"/>
  <c r="G104" i="18"/>
  <c r="H104" i="18"/>
  <c r="F12" i="18"/>
  <c r="Q12" i="18"/>
  <c r="F42" i="18"/>
  <c r="Q42" i="18"/>
  <c r="Q104" i="18"/>
  <c r="AA12" i="18"/>
  <c r="AA42" i="18"/>
  <c r="AA104" i="18"/>
  <c r="AK12" i="18"/>
  <c r="AK42" i="18"/>
  <c r="AK104" i="18"/>
  <c r="AU12" i="18"/>
  <c r="AU42" i="18"/>
  <c r="AU104" i="18"/>
  <c r="BE12" i="18"/>
  <c r="BE42" i="18"/>
  <c r="BE104" i="18"/>
  <c r="BO12" i="18"/>
  <c r="BO42" i="18"/>
  <c r="BO104" i="18"/>
  <c r="BY12" i="18"/>
  <c r="BY42" i="18"/>
  <c r="BY104" i="18"/>
  <c r="F105" i="18"/>
  <c r="G105" i="18"/>
  <c r="H105" i="18"/>
  <c r="F13" i="18"/>
  <c r="Q13" i="18"/>
  <c r="F43" i="18"/>
  <c r="Q43" i="18"/>
  <c r="Q105" i="18"/>
  <c r="AA13" i="18"/>
  <c r="AA43" i="18"/>
  <c r="AA105" i="18"/>
  <c r="AK13" i="18"/>
  <c r="AK43" i="18"/>
  <c r="AK105" i="18"/>
  <c r="AU13" i="18"/>
  <c r="AU43" i="18"/>
  <c r="AU105" i="18"/>
  <c r="BE13" i="18"/>
  <c r="BE43" i="18"/>
  <c r="BE105" i="18"/>
  <c r="BO13" i="18"/>
  <c r="BO43" i="18"/>
  <c r="BO105" i="18"/>
  <c r="BY13" i="18"/>
  <c r="BY43" i="18"/>
  <c r="BY105" i="18"/>
  <c r="F106" i="18"/>
  <c r="G106" i="18"/>
  <c r="H106" i="18"/>
  <c r="F14" i="18"/>
  <c r="Q14" i="18"/>
  <c r="F44" i="18"/>
  <c r="Q44" i="18"/>
  <c r="Q106" i="18"/>
  <c r="AA14" i="18"/>
  <c r="AA44" i="18"/>
  <c r="AA106" i="18"/>
  <c r="AK14" i="18"/>
  <c r="AK44" i="18"/>
  <c r="AK106" i="18"/>
  <c r="AU14" i="18"/>
  <c r="AU44" i="18"/>
  <c r="AU106" i="18"/>
  <c r="BE14" i="18"/>
  <c r="BE44" i="18"/>
  <c r="BE106" i="18"/>
  <c r="BO14" i="18"/>
  <c r="BO44" i="18"/>
  <c r="BO106" i="18"/>
  <c r="BY14" i="18"/>
  <c r="BY44" i="18"/>
  <c r="BY106" i="18"/>
  <c r="F107" i="18"/>
  <c r="G107" i="18"/>
  <c r="H107" i="18"/>
  <c r="F15" i="18"/>
  <c r="Q15" i="18"/>
  <c r="F45" i="18"/>
  <c r="Q45" i="18"/>
  <c r="Q107" i="18"/>
  <c r="AA15" i="18"/>
  <c r="AA45" i="18"/>
  <c r="AA107" i="18"/>
  <c r="AK15" i="18"/>
  <c r="AK45" i="18"/>
  <c r="AK107" i="18"/>
  <c r="AU15" i="18"/>
  <c r="AU45" i="18"/>
  <c r="AU107" i="18"/>
  <c r="BE15" i="18"/>
  <c r="BE45" i="18"/>
  <c r="BE107" i="18"/>
  <c r="BO15" i="18"/>
  <c r="BO45" i="18"/>
  <c r="BO107" i="18"/>
  <c r="BY15" i="18"/>
  <c r="BY45" i="18"/>
  <c r="BY107" i="18"/>
  <c r="F108" i="18"/>
  <c r="G108" i="18"/>
  <c r="H108" i="18"/>
  <c r="F16" i="18"/>
  <c r="Q16" i="18"/>
  <c r="F46" i="18"/>
  <c r="Q46" i="18"/>
  <c r="Q108" i="18"/>
  <c r="AA16" i="18"/>
  <c r="AA46" i="18"/>
  <c r="AA108" i="18"/>
  <c r="AK16" i="18"/>
  <c r="AK46" i="18"/>
  <c r="AK108" i="18"/>
  <c r="AU16" i="18"/>
  <c r="AU46" i="18"/>
  <c r="AU108" i="18"/>
  <c r="BE16" i="18"/>
  <c r="BE46" i="18"/>
  <c r="BE108" i="18"/>
  <c r="BO16" i="18"/>
  <c r="BO46" i="18"/>
  <c r="BO108" i="18"/>
  <c r="BY16" i="18"/>
  <c r="BY46" i="18"/>
  <c r="BY108" i="18"/>
  <c r="F109" i="18"/>
  <c r="G109" i="18"/>
  <c r="H109" i="18"/>
  <c r="F17" i="18"/>
  <c r="Q17" i="18"/>
  <c r="F47" i="18"/>
  <c r="Q47" i="18"/>
  <c r="Q109" i="18"/>
  <c r="AA17" i="18"/>
  <c r="AA47" i="18"/>
  <c r="AA109" i="18"/>
  <c r="AK17" i="18"/>
  <c r="AK47" i="18"/>
  <c r="AK109" i="18"/>
  <c r="AU17" i="18"/>
  <c r="AU47" i="18"/>
  <c r="AU109" i="18"/>
  <c r="BE17" i="18"/>
  <c r="BE47" i="18"/>
  <c r="BE109" i="18"/>
  <c r="BO17" i="18"/>
  <c r="BO47" i="18"/>
  <c r="BO109" i="18"/>
  <c r="BY17" i="18"/>
  <c r="BY47" i="18"/>
  <c r="BY109" i="18"/>
  <c r="F110" i="18"/>
  <c r="G110" i="18"/>
  <c r="H110" i="18"/>
  <c r="F18" i="18"/>
  <c r="Q18" i="18"/>
  <c r="F48" i="18"/>
  <c r="Q48" i="18"/>
  <c r="Q110" i="18"/>
  <c r="AA18" i="18"/>
  <c r="AA48" i="18"/>
  <c r="AA110" i="18"/>
  <c r="AK18" i="18"/>
  <c r="AK48" i="18"/>
  <c r="AK110" i="18"/>
  <c r="AU18" i="18"/>
  <c r="AU48" i="18"/>
  <c r="AU110" i="18"/>
  <c r="BE18" i="18"/>
  <c r="BE48" i="18"/>
  <c r="BE110" i="18"/>
  <c r="BO18" i="18"/>
  <c r="BO48" i="18"/>
  <c r="BO110" i="18"/>
  <c r="BY18" i="18"/>
  <c r="BY48" i="18"/>
  <c r="BY110" i="18"/>
  <c r="F111" i="18"/>
  <c r="G111" i="18"/>
  <c r="H111" i="18"/>
  <c r="F19" i="18"/>
  <c r="Q19" i="18"/>
  <c r="F49" i="18"/>
  <c r="Q49" i="18"/>
  <c r="Q111" i="18"/>
  <c r="AA19" i="18"/>
  <c r="AA49" i="18"/>
  <c r="AA111" i="18"/>
  <c r="AK19" i="18"/>
  <c r="AK49" i="18"/>
  <c r="AK111" i="18"/>
  <c r="AU19" i="18"/>
  <c r="AU49" i="18"/>
  <c r="AU111" i="18"/>
  <c r="BE19" i="18"/>
  <c r="BE49" i="18"/>
  <c r="BE111" i="18"/>
  <c r="BO19" i="18"/>
  <c r="BO49" i="18"/>
  <c r="BO111" i="18"/>
  <c r="BY19" i="18"/>
  <c r="BY49" i="18"/>
  <c r="BY111" i="18"/>
  <c r="F112" i="18"/>
  <c r="G112" i="18"/>
  <c r="H112" i="18"/>
  <c r="F20" i="18"/>
  <c r="Q20" i="18"/>
  <c r="F50" i="18"/>
  <c r="Q50" i="18"/>
  <c r="Q112" i="18"/>
  <c r="AA20" i="18"/>
  <c r="AA50" i="18"/>
  <c r="AA112" i="18"/>
  <c r="AK20" i="18"/>
  <c r="AK50" i="18"/>
  <c r="AK112" i="18"/>
  <c r="AU20" i="18"/>
  <c r="AU50" i="18"/>
  <c r="AU112" i="18"/>
  <c r="BE20" i="18"/>
  <c r="BE50" i="18"/>
  <c r="BE112" i="18"/>
  <c r="BO20" i="18"/>
  <c r="BO50" i="18"/>
  <c r="BO112" i="18"/>
  <c r="BY20" i="18"/>
  <c r="BY50" i="18"/>
  <c r="BY112" i="18"/>
  <c r="F113" i="18"/>
  <c r="G113" i="18"/>
  <c r="H113" i="18"/>
  <c r="F21" i="18"/>
  <c r="Q21" i="18"/>
  <c r="F51" i="18"/>
  <c r="Q51" i="18"/>
  <c r="Q113" i="18"/>
  <c r="AA21" i="18"/>
  <c r="AA51" i="18"/>
  <c r="AA113" i="18"/>
  <c r="AK21" i="18"/>
  <c r="AK51" i="18"/>
  <c r="AK113" i="18"/>
  <c r="AU21" i="18"/>
  <c r="AU51" i="18"/>
  <c r="AU113" i="18"/>
  <c r="BE21" i="18"/>
  <c r="BE51" i="18"/>
  <c r="BE113" i="18"/>
  <c r="BO21" i="18"/>
  <c r="BO51" i="18"/>
  <c r="BO113" i="18"/>
  <c r="BY21" i="18"/>
  <c r="BY51" i="18"/>
  <c r="BY113" i="18"/>
  <c r="F114" i="18"/>
  <c r="G114" i="18"/>
  <c r="H114" i="18"/>
  <c r="F22" i="18"/>
  <c r="Q22" i="18"/>
  <c r="F52" i="18"/>
  <c r="Q52" i="18"/>
  <c r="Q114" i="18"/>
  <c r="AA22" i="18"/>
  <c r="AA52" i="18"/>
  <c r="AA114" i="18"/>
  <c r="AK22" i="18"/>
  <c r="AK52" i="18"/>
  <c r="AK114" i="18"/>
  <c r="AU22" i="18"/>
  <c r="AU52" i="18"/>
  <c r="AU114" i="18"/>
  <c r="BE22" i="18"/>
  <c r="BE52" i="18"/>
  <c r="BE114" i="18"/>
  <c r="BO22" i="18"/>
  <c r="BO52" i="18"/>
  <c r="BO114" i="18"/>
  <c r="BY22" i="18"/>
  <c r="BY52" i="18"/>
  <c r="BY114" i="18"/>
  <c r="F115" i="18"/>
  <c r="G115" i="18"/>
  <c r="H115" i="18"/>
  <c r="F23" i="18"/>
  <c r="Q23" i="18"/>
  <c r="F53" i="18"/>
  <c r="Q53" i="18"/>
  <c r="Q115" i="18"/>
  <c r="AA23" i="18"/>
  <c r="AA53" i="18"/>
  <c r="AA115" i="18"/>
  <c r="AK23" i="18"/>
  <c r="AK53" i="18"/>
  <c r="AK115" i="18"/>
  <c r="AU23" i="18"/>
  <c r="AU53" i="18"/>
  <c r="AU115" i="18"/>
  <c r="BE23" i="18"/>
  <c r="BE53" i="18"/>
  <c r="BE115" i="18"/>
  <c r="BO23" i="18"/>
  <c r="BO53" i="18"/>
  <c r="BO115" i="18"/>
  <c r="BY23" i="18"/>
  <c r="BY53" i="18"/>
  <c r="BY115" i="18"/>
  <c r="F28" i="29"/>
  <c r="C7" i="29"/>
  <c r="C8" i="29"/>
  <c r="BY28" i="29"/>
  <c r="F67" i="29"/>
  <c r="C46" i="29"/>
  <c r="C47" i="29"/>
  <c r="BY67" i="29"/>
  <c r="BY102" i="29"/>
  <c r="C11" i="29"/>
  <c r="BU28" i="29"/>
  <c r="BV28" i="29"/>
  <c r="BW28" i="29"/>
  <c r="C50" i="29"/>
  <c r="BU67" i="29"/>
  <c r="BV67" i="29"/>
  <c r="BW67" i="29"/>
  <c r="BW102" i="29"/>
  <c r="BV102" i="29"/>
  <c r="BU102" i="29"/>
  <c r="BO28" i="29"/>
  <c r="BO67" i="29"/>
  <c r="BO102" i="29"/>
  <c r="BK28" i="29"/>
  <c r="BL28" i="29"/>
  <c r="BM28" i="29"/>
  <c r="BK67" i="29"/>
  <c r="BL67" i="29"/>
  <c r="BM67" i="29"/>
  <c r="BM102" i="29"/>
  <c r="BL102" i="29"/>
  <c r="BK102" i="29"/>
  <c r="BE28" i="29"/>
  <c r="BE67" i="29"/>
  <c r="BE102" i="29"/>
  <c r="BA28" i="29"/>
  <c r="BB28" i="29"/>
  <c r="BC28" i="29"/>
  <c r="BA67" i="29"/>
  <c r="BB67" i="29"/>
  <c r="BC67" i="29"/>
  <c r="BC102" i="29"/>
  <c r="BB102" i="29"/>
  <c r="BA102" i="29"/>
  <c r="AU28" i="29"/>
  <c r="AU67" i="29"/>
  <c r="AU102" i="29"/>
  <c r="AQ28" i="29"/>
  <c r="AR28" i="29"/>
  <c r="AS28" i="29"/>
  <c r="AQ67" i="29"/>
  <c r="AR67" i="29"/>
  <c r="AS67" i="29"/>
  <c r="AS102" i="29"/>
  <c r="AR102" i="29"/>
  <c r="AQ102" i="29"/>
  <c r="AK28" i="29"/>
  <c r="AK67" i="29"/>
  <c r="AK102" i="29"/>
  <c r="AG28" i="29"/>
  <c r="AH28" i="29"/>
  <c r="AI28" i="29"/>
  <c r="AG67" i="29"/>
  <c r="AH67" i="29"/>
  <c r="AI67" i="29"/>
  <c r="AI102" i="29"/>
  <c r="AH102" i="29"/>
  <c r="AG102" i="29"/>
  <c r="AA28" i="29"/>
  <c r="AA67" i="29"/>
  <c r="AA102" i="29"/>
  <c r="W28" i="29"/>
  <c r="X28" i="29"/>
  <c r="Y28" i="29"/>
  <c r="W67" i="29"/>
  <c r="X67" i="29"/>
  <c r="Y67" i="29"/>
  <c r="Y102" i="29"/>
  <c r="X102" i="29"/>
  <c r="W102" i="29"/>
  <c r="Q28" i="29"/>
  <c r="Q67" i="29"/>
  <c r="Q102" i="29"/>
  <c r="M28" i="29"/>
  <c r="N28" i="29"/>
  <c r="O28" i="29"/>
  <c r="M67" i="29"/>
  <c r="N67" i="29"/>
  <c r="O67" i="29"/>
  <c r="O102" i="29"/>
  <c r="N102" i="29"/>
  <c r="M102" i="29"/>
  <c r="F102" i="29"/>
  <c r="C5" i="29"/>
  <c r="H102" i="29"/>
  <c r="C12" i="29"/>
  <c r="C14" i="29"/>
  <c r="G102" i="29"/>
  <c r="F27" i="29"/>
  <c r="BY27" i="29"/>
  <c r="F66" i="29"/>
  <c r="BY66" i="29"/>
  <c r="BY101" i="29"/>
  <c r="BU27" i="29"/>
  <c r="BV27" i="29"/>
  <c r="BW27" i="29"/>
  <c r="BU66" i="29"/>
  <c r="BV66" i="29"/>
  <c r="BW66" i="29"/>
  <c r="BW101" i="29"/>
  <c r="BV101" i="29"/>
  <c r="BU101" i="29"/>
  <c r="BO27" i="29"/>
  <c r="BO66" i="29"/>
  <c r="BO101" i="29"/>
  <c r="BK27" i="29"/>
  <c r="BL27" i="29"/>
  <c r="BM27" i="29"/>
  <c r="BK66" i="29"/>
  <c r="BL66" i="29"/>
  <c r="BM66" i="29"/>
  <c r="BM101" i="29"/>
  <c r="BL101" i="29"/>
  <c r="BK101" i="29"/>
  <c r="BE27" i="29"/>
  <c r="BE66" i="29"/>
  <c r="BE101" i="29"/>
  <c r="BA27" i="29"/>
  <c r="BB27" i="29"/>
  <c r="BC27" i="29"/>
  <c r="BA66" i="29"/>
  <c r="BB66" i="29"/>
  <c r="BC66" i="29"/>
  <c r="BC101" i="29"/>
  <c r="BB101" i="29"/>
  <c r="BA101" i="29"/>
  <c r="AU27" i="29"/>
  <c r="AU66" i="29"/>
  <c r="AU101" i="29"/>
  <c r="AQ27" i="29"/>
  <c r="AR27" i="29"/>
  <c r="AS27" i="29"/>
  <c r="AQ66" i="29"/>
  <c r="AR66" i="29"/>
  <c r="AS66" i="29"/>
  <c r="AS101" i="29"/>
  <c r="AR101" i="29"/>
  <c r="AQ101" i="29"/>
  <c r="AK27" i="29"/>
  <c r="AK66" i="29"/>
  <c r="AK101" i="29"/>
  <c r="AG27" i="29"/>
  <c r="AH27" i="29"/>
  <c r="AI27" i="29"/>
  <c r="AG66" i="29"/>
  <c r="AH66" i="29"/>
  <c r="AI66" i="29"/>
  <c r="AI101" i="29"/>
  <c r="AH101" i="29"/>
  <c r="AG101" i="29"/>
  <c r="AA27" i="29"/>
  <c r="AA66" i="29"/>
  <c r="AA101" i="29"/>
  <c r="W27" i="29"/>
  <c r="X27" i="29"/>
  <c r="Y27" i="29"/>
  <c r="W66" i="29"/>
  <c r="X66" i="29"/>
  <c r="Y66" i="29"/>
  <c r="Y101" i="29"/>
  <c r="X101" i="29"/>
  <c r="W101" i="29"/>
  <c r="Q27" i="29"/>
  <c r="Q66" i="29"/>
  <c r="Q101" i="29"/>
  <c r="M27" i="29"/>
  <c r="N27" i="29"/>
  <c r="O27" i="29"/>
  <c r="M66" i="29"/>
  <c r="N66" i="29"/>
  <c r="O66" i="29"/>
  <c r="O101" i="29"/>
  <c r="N101" i="29"/>
  <c r="M101" i="29"/>
  <c r="F101" i="29"/>
  <c r="H101" i="29"/>
  <c r="G101" i="29"/>
  <c r="F26" i="29"/>
  <c r="BY26" i="29"/>
  <c r="F65" i="29"/>
  <c r="BY65" i="29"/>
  <c r="BY100" i="29"/>
  <c r="BU26" i="29"/>
  <c r="BV26" i="29"/>
  <c r="BW26" i="29"/>
  <c r="BU65" i="29"/>
  <c r="BV65" i="29"/>
  <c r="BW65" i="29"/>
  <c r="BW100" i="29"/>
  <c r="BV100" i="29"/>
  <c r="BU100" i="29"/>
  <c r="BO26" i="29"/>
  <c r="BO65" i="29"/>
  <c r="BO100" i="29"/>
  <c r="BK26" i="29"/>
  <c r="BL26" i="29"/>
  <c r="BM26" i="29"/>
  <c r="BK65" i="29"/>
  <c r="BL65" i="29"/>
  <c r="BM65" i="29"/>
  <c r="BM100" i="29"/>
  <c r="BL100" i="29"/>
  <c r="BK100" i="29"/>
  <c r="BE26" i="29"/>
  <c r="BE65" i="29"/>
  <c r="BE100" i="29"/>
  <c r="BA26" i="29"/>
  <c r="BB26" i="29"/>
  <c r="BC26" i="29"/>
  <c r="BA65" i="29"/>
  <c r="BB65" i="29"/>
  <c r="BC65" i="29"/>
  <c r="BC100" i="29"/>
  <c r="BB100" i="29"/>
  <c r="BA100" i="29"/>
  <c r="AU26" i="29"/>
  <c r="AU65" i="29"/>
  <c r="AU100" i="29"/>
  <c r="AQ26" i="29"/>
  <c r="AR26" i="29"/>
  <c r="AS26" i="29"/>
  <c r="AQ65" i="29"/>
  <c r="AR65" i="29"/>
  <c r="AS65" i="29"/>
  <c r="AS100" i="29"/>
  <c r="AR100" i="29"/>
  <c r="AQ100" i="29"/>
  <c r="AK26" i="29"/>
  <c r="AK65" i="29"/>
  <c r="AK100" i="29"/>
  <c r="AG26" i="29"/>
  <c r="AH26" i="29"/>
  <c r="AI26" i="29"/>
  <c r="AG65" i="29"/>
  <c r="AH65" i="29"/>
  <c r="AI65" i="29"/>
  <c r="AI100" i="29"/>
  <c r="AH100" i="29"/>
  <c r="AG100" i="29"/>
  <c r="AA26" i="29"/>
  <c r="AA65" i="29"/>
  <c r="AA100" i="29"/>
  <c r="W26" i="29"/>
  <c r="X26" i="29"/>
  <c r="Y26" i="29"/>
  <c r="W65" i="29"/>
  <c r="X65" i="29"/>
  <c r="Y65" i="29"/>
  <c r="Y100" i="29"/>
  <c r="X100" i="29"/>
  <c r="W100" i="29"/>
  <c r="Q26" i="29"/>
  <c r="Q65" i="29"/>
  <c r="Q100" i="29"/>
  <c r="M26" i="29"/>
  <c r="N26" i="29"/>
  <c r="O26" i="29"/>
  <c r="M65" i="29"/>
  <c r="N65" i="29"/>
  <c r="O65" i="29"/>
  <c r="O100" i="29"/>
  <c r="N100" i="29"/>
  <c r="M100" i="29"/>
  <c r="F100" i="29"/>
  <c r="H100" i="29"/>
  <c r="G100" i="29"/>
  <c r="F25" i="29"/>
  <c r="BY25" i="29"/>
  <c r="F64" i="29"/>
  <c r="BY64" i="29"/>
  <c r="BY99" i="29"/>
  <c r="BU25" i="29"/>
  <c r="BV25" i="29"/>
  <c r="BW25" i="29"/>
  <c r="BU64" i="29"/>
  <c r="BV64" i="29"/>
  <c r="BW64" i="29"/>
  <c r="BW99" i="29"/>
  <c r="BV99" i="29"/>
  <c r="BU99" i="29"/>
  <c r="BO25" i="29"/>
  <c r="BO64" i="29"/>
  <c r="BO99" i="29"/>
  <c r="BK25" i="29"/>
  <c r="BL25" i="29"/>
  <c r="BM25" i="29"/>
  <c r="BK64" i="29"/>
  <c r="BL64" i="29"/>
  <c r="BM64" i="29"/>
  <c r="BM99" i="29"/>
  <c r="BL99" i="29"/>
  <c r="BK99" i="29"/>
  <c r="BE25" i="29"/>
  <c r="BE64" i="29"/>
  <c r="BE99" i="29"/>
  <c r="BA25" i="29"/>
  <c r="BB25" i="29"/>
  <c r="BC25" i="29"/>
  <c r="BA64" i="29"/>
  <c r="BB64" i="29"/>
  <c r="BC64" i="29"/>
  <c r="BC99" i="29"/>
  <c r="BB99" i="29"/>
  <c r="BA99" i="29"/>
  <c r="AU25" i="29"/>
  <c r="AU64" i="29"/>
  <c r="AU99" i="29"/>
  <c r="AQ25" i="29"/>
  <c r="AR25" i="29"/>
  <c r="AS25" i="29"/>
  <c r="AQ64" i="29"/>
  <c r="AR64" i="29"/>
  <c r="AS64" i="29"/>
  <c r="AS99" i="29"/>
  <c r="AR99" i="29"/>
  <c r="AQ99" i="29"/>
  <c r="AK25" i="29"/>
  <c r="AK64" i="29"/>
  <c r="AK99" i="29"/>
  <c r="AG25" i="29"/>
  <c r="AH25" i="29"/>
  <c r="AI25" i="29"/>
  <c r="AG64" i="29"/>
  <c r="AH64" i="29"/>
  <c r="AI64" i="29"/>
  <c r="AI99" i="29"/>
  <c r="AH99" i="29"/>
  <c r="AG99" i="29"/>
  <c r="AA25" i="29"/>
  <c r="AA64" i="29"/>
  <c r="AA99" i="29"/>
  <c r="W25" i="29"/>
  <c r="X25" i="29"/>
  <c r="Y25" i="29"/>
  <c r="W64" i="29"/>
  <c r="X64" i="29"/>
  <c r="Y64" i="29"/>
  <c r="Y99" i="29"/>
  <c r="X99" i="29"/>
  <c r="W99" i="29"/>
  <c r="Q25" i="29"/>
  <c r="Q64" i="29"/>
  <c r="Q99" i="29"/>
  <c r="M25" i="29"/>
  <c r="N25" i="29"/>
  <c r="O25" i="29"/>
  <c r="M64" i="29"/>
  <c r="N64" i="29"/>
  <c r="O64" i="29"/>
  <c r="O99" i="29"/>
  <c r="N99" i="29"/>
  <c r="M99" i="29"/>
  <c r="F99" i="29"/>
  <c r="H99" i="29"/>
  <c r="G99" i="29"/>
  <c r="F24" i="29"/>
  <c r="BY24" i="29"/>
  <c r="F63" i="29"/>
  <c r="BY63" i="29"/>
  <c r="BY98" i="29"/>
  <c r="BU24" i="29"/>
  <c r="BV24" i="29"/>
  <c r="BW24" i="29"/>
  <c r="BU63" i="29"/>
  <c r="BV63" i="29"/>
  <c r="BW63" i="29"/>
  <c r="BW98" i="29"/>
  <c r="BV98" i="29"/>
  <c r="BU98" i="29"/>
  <c r="BO24" i="29"/>
  <c r="BO63" i="29"/>
  <c r="BO98" i="29"/>
  <c r="BK24" i="29"/>
  <c r="BL24" i="29"/>
  <c r="BM24" i="29"/>
  <c r="BK63" i="29"/>
  <c r="BL63" i="29"/>
  <c r="BM63" i="29"/>
  <c r="BM98" i="29"/>
  <c r="BL98" i="29"/>
  <c r="BK98" i="29"/>
  <c r="BE24" i="29"/>
  <c r="BE63" i="29"/>
  <c r="BE98" i="29"/>
  <c r="BA24" i="29"/>
  <c r="BB24" i="29"/>
  <c r="BC24" i="29"/>
  <c r="BA63" i="29"/>
  <c r="BB63" i="29"/>
  <c r="BC63" i="29"/>
  <c r="BC98" i="29"/>
  <c r="BB98" i="29"/>
  <c r="BA98" i="29"/>
  <c r="AU24" i="29"/>
  <c r="AU63" i="29"/>
  <c r="AU98" i="29"/>
  <c r="AQ24" i="29"/>
  <c r="AR24" i="29"/>
  <c r="AS24" i="29"/>
  <c r="AQ63" i="29"/>
  <c r="AR63" i="29"/>
  <c r="AS63" i="29"/>
  <c r="AS98" i="29"/>
  <c r="AR98" i="29"/>
  <c r="AQ98" i="29"/>
  <c r="AK24" i="29"/>
  <c r="AK63" i="29"/>
  <c r="AK98" i="29"/>
  <c r="AG24" i="29"/>
  <c r="AH24" i="29"/>
  <c r="AI24" i="29"/>
  <c r="AG63" i="29"/>
  <c r="AH63" i="29"/>
  <c r="AI63" i="29"/>
  <c r="AI98" i="29"/>
  <c r="AH98" i="29"/>
  <c r="AG98" i="29"/>
  <c r="AA24" i="29"/>
  <c r="AA63" i="29"/>
  <c r="AA98" i="29"/>
  <c r="W24" i="29"/>
  <c r="X24" i="29"/>
  <c r="Y24" i="29"/>
  <c r="W63" i="29"/>
  <c r="X63" i="29"/>
  <c r="Y63" i="29"/>
  <c r="Y98" i="29"/>
  <c r="X98" i="29"/>
  <c r="W98" i="29"/>
  <c r="Q24" i="29"/>
  <c r="Q63" i="29"/>
  <c r="Q98" i="29"/>
  <c r="M24" i="29"/>
  <c r="N24" i="29"/>
  <c r="O24" i="29"/>
  <c r="M63" i="29"/>
  <c r="N63" i="29"/>
  <c r="O63" i="29"/>
  <c r="O98" i="29"/>
  <c r="N98" i="29"/>
  <c r="M98" i="29"/>
  <c r="F98" i="29"/>
  <c r="H98" i="29"/>
  <c r="G98" i="29"/>
  <c r="F23" i="29"/>
  <c r="BY23" i="29"/>
  <c r="F62" i="29"/>
  <c r="BY62" i="29"/>
  <c r="BY97" i="29"/>
  <c r="BU23" i="29"/>
  <c r="BV23" i="29"/>
  <c r="BW23" i="29"/>
  <c r="BU62" i="29"/>
  <c r="BV62" i="29"/>
  <c r="BW62" i="29"/>
  <c r="BW97" i="29"/>
  <c r="BV97" i="29"/>
  <c r="BU97" i="29"/>
  <c r="BO23" i="29"/>
  <c r="BO62" i="29"/>
  <c r="BO97" i="29"/>
  <c r="BK23" i="29"/>
  <c r="BL23" i="29"/>
  <c r="BM23" i="29"/>
  <c r="BK62" i="29"/>
  <c r="BL62" i="29"/>
  <c r="BM62" i="29"/>
  <c r="BM97" i="29"/>
  <c r="BL97" i="29"/>
  <c r="BK97" i="29"/>
  <c r="BE23" i="29"/>
  <c r="BE62" i="29"/>
  <c r="BE97" i="29"/>
  <c r="BA23" i="29"/>
  <c r="BB23" i="29"/>
  <c r="BC23" i="29"/>
  <c r="BA62" i="29"/>
  <c r="BB62" i="29"/>
  <c r="BC62" i="29"/>
  <c r="BC97" i="29"/>
  <c r="BB97" i="29"/>
  <c r="BA97" i="29"/>
  <c r="AU23" i="29"/>
  <c r="AU62" i="29"/>
  <c r="AU97" i="29"/>
  <c r="AQ23" i="29"/>
  <c r="AR23" i="29"/>
  <c r="AS23" i="29"/>
  <c r="AQ62" i="29"/>
  <c r="AR62" i="29"/>
  <c r="AS62" i="29"/>
  <c r="AS97" i="29"/>
  <c r="AR97" i="29"/>
  <c r="AQ97" i="29"/>
  <c r="AK23" i="29"/>
  <c r="AK62" i="29"/>
  <c r="AK97" i="29"/>
  <c r="AG23" i="29"/>
  <c r="AH23" i="29"/>
  <c r="AI23" i="29"/>
  <c r="AG62" i="29"/>
  <c r="AH62" i="29"/>
  <c r="AI62" i="29"/>
  <c r="AI97" i="29"/>
  <c r="AH97" i="29"/>
  <c r="AG97" i="29"/>
  <c r="AA23" i="29"/>
  <c r="AA62" i="29"/>
  <c r="AA97" i="29"/>
  <c r="W23" i="29"/>
  <c r="X23" i="29"/>
  <c r="Y23" i="29"/>
  <c r="W62" i="29"/>
  <c r="X62" i="29"/>
  <c r="Y62" i="29"/>
  <c r="Y97" i="29"/>
  <c r="X97" i="29"/>
  <c r="W97" i="29"/>
  <c r="Q23" i="29"/>
  <c r="Q62" i="29"/>
  <c r="Q97" i="29"/>
  <c r="M23" i="29"/>
  <c r="N23" i="29"/>
  <c r="O23" i="29"/>
  <c r="M62" i="29"/>
  <c r="N62" i="29"/>
  <c r="O62" i="29"/>
  <c r="O97" i="29"/>
  <c r="N97" i="29"/>
  <c r="M97" i="29"/>
  <c r="F97" i="29"/>
  <c r="H97" i="29"/>
  <c r="G97" i="29"/>
  <c r="F22" i="29"/>
  <c r="BY22" i="29"/>
  <c r="F61" i="29"/>
  <c r="BY61" i="29"/>
  <c r="BY96" i="29"/>
  <c r="BU22" i="29"/>
  <c r="BV22" i="29"/>
  <c r="BW22" i="29"/>
  <c r="BU61" i="29"/>
  <c r="BV61" i="29"/>
  <c r="BW61" i="29"/>
  <c r="BW96" i="29"/>
  <c r="BV96" i="29"/>
  <c r="BU96" i="29"/>
  <c r="BO22" i="29"/>
  <c r="BO61" i="29"/>
  <c r="BO96" i="29"/>
  <c r="BK22" i="29"/>
  <c r="BL22" i="29"/>
  <c r="BM22" i="29"/>
  <c r="BK61" i="29"/>
  <c r="BL61" i="29"/>
  <c r="BM61" i="29"/>
  <c r="BM96" i="29"/>
  <c r="BL96" i="29"/>
  <c r="BK96" i="29"/>
  <c r="BE22" i="29"/>
  <c r="BE61" i="29"/>
  <c r="BE96" i="29"/>
  <c r="BA22" i="29"/>
  <c r="BB22" i="29"/>
  <c r="BC22" i="29"/>
  <c r="BA61" i="29"/>
  <c r="BB61" i="29"/>
  <c r="BC61" i="29"/>
  <c r="BC96" i="29"/>
  <c r="BB96" i="29"/>
  <c r="BA96" i="29"/>
  <c r="AU22" i="29"/>
  <c r="AU61" i="29"/>
  <c r="AU96" i="29"/>
  <c r="AQ22" i="29"/>
  <c r="AR22" i="29"/>
  <c r="AS22" i="29"/>
  <c r="AQ61" i="29"/>
  <c r="AR61" i="29"/>
  <c r="AS61" i="29"/>
  <c r="AS96" i="29"/>
  <c r="AR96" i="29"/>
  <c r="AQ96" i="29"/>
  <c r="AK22" i="29"/>
  <c r="AK61" i="29"/>
  <c r="AK96" i="29"/>
  <c r="AG22" i="29"/>
  <c r="AH22" i="29"/>
  <c r="AI22" i="29"/>
  <c r="AG61" i="29"/>
  <c r="AH61" i="29"/>
  <c r="AI61" i="29"/>
  <c r="AI96" i="29"/>
  <c r="AH96" i="29"/>
  <c r="AG96" i="29"/>
  <c r="AA22" i="29"/>
  <c r="AA61" i="29"/>
  <c r="AA96" i="29"/>
  <c r="W22" i="29"/>
  <c r="X22" i="29"/>
  <c r="Y22" i="29"/>
  <c r="W61" i="29"/>
  <c r="X61" i="29"/>
  <c r="Y61" i="29"/>
  <c r="Y96" i="29"/>
  <c r="X96" i="29"/>
  <c r="W96" i="29"/>
  <c r="Q22" i="29"/>
  <c r="Q61" i="29"/>
  <c r="Q96" i="29"/>
  <c r="M22" i="29"/>
  <c r="N22" i="29"/>
  <c r="O22" i="29"/>
  <c r="M61" i="29"/>
  <c r="N61" i="29"/>
  <c r="O61" i="29"/>
  <c r="O96" i="29"/>
  <c r="N96" i="29"/>
  <c r="M96" i="29"/>
  <c r="F96" i="29"/>
  <c r="H96" i="29"/>
  <c r="G96" i="29"/>
  <c r="F21" i="29"/>
  <c r="BY21" i="29"/>
  <c r="F60" i="29"/>
  <c r="BY60" i="29"/>
  <c r="BY95" i="29"/>
  <c r="BU21" i="29"/>
  <c r="BV21" i="29"/>
  <c r="BW21" i="29"/>
  <c r="BU60" i="29"/>
  <c r="BV60" i="29"/>
  <c r="BW60" i="29"/>
  <c r="BW95" i="29"/>
  <c r="BV95" i="29"/>
  <c r="BU95" i="29"/>
  <c r="BO21" i="29"/>
  <c r="BO60" i="29"/>
  <c r="BO95" i="29"/>
  <c r="BK21" i="29"/>
  <c r="BL21" i="29"/>
  <c r="BM21" i="29"/>
  <c r="BK60" i="29"/>
  <c r="BL60" i="29"/>
  <c r="BM60" i="29"/>
  <c r="BM95" i="29"/>
  <c r="BL95" i="29"/>
  <c r="BK95" i="29"/>
  <c r="BE21" i="29"/>
  <c r="BE60" i="29"/>
  <c r="BE95" i="29"/>
  <c r="BA21" i="29"/>
  <c r="BB21" i="29"/>
  <c r="BC21" i="29"/>
  <c r="BA60" i="29"/>
  <c r="BB60" i="29"/>
  <c r="BC60" i="29"/>
  <c r="BC95" i="29"/>
  <c r="BB95" i="29"/>
  <c r="BA95" i="29"/>
  <c r="AU21" i="29"/>
  <c r="AU60" i="29"/>
  <c r="AU95" i="29"/>
  <c r="AQ21" i="29"/>
  <c r="AR21" i="29"/>
  <c r="AS21" i="29"/>
  <c r="AQ60" i="29"/>
  <c r="AR60" i="29"/>
  <c r="AS60" i="29"/>
  <c r="AS95" i="29"/>
  <c r="AR95" i="29"/>
  <c r="AQ95" i="29"/>
  <c r="AK21" i="29"/>
  <c r="AK60" i="29"/>
  <c r="AK95" i="29"/>
  <c r="AG21" i="29"/>
  <c r="AH21" i="29"/>
  <c r="AI21" i="29"/>
  <c r="AG60" i="29"/>
  <c r="AH60" i="29"/>
  <c r="AI60" i="29"/>
  <c r="AI95" i="29"/>
  <c r="AH95" i="29"/>
  <c r="AG95" i="29"/>
  <c r="AA21" i="29"/>
  <c r="AA60" i="29"/>
  <c r="AA95" i="29"/>
  <c r="W21" i="29"/>
  <c r="X21" i="29"/>
  <c r="Y21" i="29"/>
  <c r="W60" i="29"/>
  <c r="X60" i="29"/>
  <c r="Y60" i="29"/>
  <c r="Y95" i="29"/>
  <c r="X95" i="29"/>
  <c r="W95" i="29"/>
  <c r="Q21" i="29"/>
  <c r="Q60" i="29"/>
  <c r="Q95" i="29"/>
  <c r="M21" i="29"/>
  <c r="N21" i="29"/>
  <c r="O21" i="29"/>
  <c r="M60" i="29"/>
  <c r="N60" i="29"/>
  <c r="O60" i="29"/>
  <c r="O95" i="29"/>
  <c r="N95" i="29"/>
  <c r="M95" i="29"/>
  <c r="F95" i="29"/>
  <c r="H95" i="29"/>
  <c r="G95" i="29"/>
  <c r="F20" i="29"/>
  <c r="BY20" i="29"/>
  <c r="F59" i="29"/>
  <c r="BY59" i="29"/>
  <c r="BY94" i="29"/>
  <c r="BU20" i="29"/>
  <c r="BV20" i="29"/>
  <c r="BW20" i="29"/>
  <c r="BU59" i="29"/>
  <c r="BV59" i="29"/>
  <c r="BW59" i="29"/>
  <c r="BW94" i="29"/>
  <c r="BV94" i="29"/>
  <c r="BU94" i="29"/>
  <c r="BO20" i="29"/>
  <c r="BO59" i="29"/>
  <c r="BO94" i="29"/>
  <c r="BK20" i="29"/>
  <c r="BL20" i="29"/>
  <c r="BM20" i="29"/>
  <c r="BK59" i="29"/>
  <c r="BL59" i="29"/>
  <c r="BM59" i="29"/>
  <c r="BM94" i="29"/>
  <c r="BL94" i="29"/>
  <c r="BK94" i="29"/>
  <c r="BE20" i="29"/>
  <c r="BE59" i="29"/>
  <c r="BE94" i="29"/>
  <c r="BA20" i="29"/>
  <c r="BB20" i="29"/>
  <c r="BC20" i="29"/>
  <c r="BA59" i="29"/>
  <c r="BB59" i="29"/>
  <c r="BC59" i="29"/>
  <c r="BC94" i="29"/>
  <c r="BB94" i="29"/>
  <c r="BA94" i="29"/>
  <c r="AU20" i="29"/>
  <c r="AU59" i="29"/>
  <c r="AU94" i="29"/>
  <c r="AQ20" i="29"/>
  <c r="AR20" i="29"/>
  <c r="AS20" i="29"/>
  <c r="AQ59" i="29"/>
  <c r="AR59" i="29"/>
  <c r="AS59" i="29"/>
  <c r="AS94" i="29"/>
  <c r="AR94" i="29"/>
  <c r="AQ94" i="29"/>
  <c r="AK20" i="29"/>
  <c r="AK59" i="29"/>
  <c r="AK94" i="29"/>
  <c r="AG20" i="29"/>
  <c r="AH20" i="29"/>
  <c r="AI20" i="29"/>
  <c r="AG59" i="29"/>
  <c r="AH59" i="29"/>
  <c r="AI59" i="29"/>
  <c r="AI94" i="29"/>
  <c r="AH94" i="29"/>
  <c r="AG94" i="29"/>
  <c r="AA20" i="29"/>
  <c r="AA59" i="29"/>
  <c r="AA94" i="29"/>
  <c r="W20" i="29"/>
  <c r="X20" i="29"/>
  <c r="Y20" i="29"/>
  <c r="W59" i="29"/>
  <c r="X59" i="29"/>
  <c r="Y59" i="29"/>
  <c r="Y94" i="29"/>
  <c r="X94" i="29"/>
  <c r="W94" i="29"/>
  <c r="Q20" i="29"/>
  <c r="Q59" i="29"/>
  <c r="Q94" i="29"/>
  <c r="M20" i="29"/>
  <c r="N20" i="29"/>
  <c r="O20" i="29"/>
  <c r="M59" i="29"/>
  <c r="N59" i="29"/>
  <c r="O59" i="29"/>
  <c r="O94" i="29"/>
  <c r="N94" i="29"/>
  <c r="M94" i="29"/>
  <c r="F94" i="29"/>
  <c r="H94" i="29"/>
  <c r="G94" i="29"/>
  <c r="F19" i="29"/>
  <c r="BY19" i="29"/>
  <c r="F58" i="29"/>
  <c r="BY58" i="29"/>
  <c r="BY93" i="29"/>
  <c r="BU19" i="29"/>
  <c r="BV19" i="29"/>
  <c r="BW19" i="29"/>
  <c r="BU58" i="29"/>
  <c r="BV58" i="29"/>
  <c r="BW58" i="29"/>
  <c r="BW93" i="29"/>
  <c r="BV93" i="29"/>
  <c r="BU93" i="29"/>
  <c r="BO19" i="29"/>
  <c r="BO58" i="29"/>
  <c r="BO93" i="29"/>
  <c r="BK19" i="29"/>
  <c r="BL19" i="29"/>
  <c r="BM19" i="29"/>
  <c r="BK58" i="29"/>
  <c r="BL58" i="29"/>
  <c r="BM58" i="29"/>
  <c r="BM93" i="29"/>
  <c r="BL93" i="29"/>
  <c r="BK93" i="29"/>
  <c r="BE19" i="29"/>
  <c r="BE58" i="29"/>
  <c r="BE93" i="29"/>
  <c r="BA19" i="29"/>
  <c r="BB19" i="29"/>
  <c r="BC19" i="29"/>
  <c r="BA58" i="29"/>
  <c r="BB58" i="29"/>
  <c r="BC58" i="29"/>
  <c r="BC93" i="29"/>
  <c r="BB93" i="29"/>
  <c r="BA93" i="29"/>
  <c r="AU19" i="29"/>
  <c r="AU58" i="29"/>
  <c r="AU93" i="29"/>
  <c r="AQ19" i="29"/>
  <c r="AR19" i="29"/>
  <c r="AS19" i="29"/>
  <c r="AQ58" i="29"/>
  <c r="AR58" i="29"/>
  <c r="AS58" i="29"/>
  <c r="AS93" i="29"/>
  <c r="AR93" i="29"/>
  <c r="AQ93" i="29"/>
  <c r="AK19" i="29"/>
  <c r="AK58" i="29"/>
  <c r="AK93" i="29"/>
  <c r="AG19" i="29"/>
  <c r="AH19" i="29"/>
  <c r="AI19" i="29"/>
  <c r="AG58" i="29"/>
  <c r="AH58" i="29"/>
  <c r="AI58" i="29"/>
  <c r="AI93" i="29"/>
  <c r="AH93" i="29"/>
  <c r="AG93" i="29"/>
  <c r="AA19" i="29"/>
  <c r="AA58" i="29"/>
  <c r="AA93" i="29"/>
  <c r="W19" i="29"/>
  <c r="X19" i="29"/>
  <c r="Y19" i="29"/>
  <c r="W58" i="29"/>
  <c r="X58" i="29"/>
  <c r="Y58" i="29"/>
  <c r="Y93" i="29"/>
  <c r="X93" i="29"/>
  <c r="W93" i="29"/>
  <c r="Q19" i="29"/>
  <c r="Q58" i="29"/>
  <c r="Q93" i="29"/>
  <c r="M19" i="29"/>
  <c r="N19" i="29"/>
  <c r="O19" i="29"/>
  <c r="M58" i="29"/>
  <c r="N58" i="29"/>
  <c r="O58" i="29"/>
  <c r="O93" i="29"/>
  <c r="N93" i="29"/>
  <c r="M93" i="29"/>
  <c r="F93" i="29"/>
  <c r="H93" i="29"/>
  <c r="G93" i="29"/>
  <c r="F18" i="29"/>
  <c r="BY18" i="29"/>
  <c r="F57" i="29"/>
  <c r="BY57" i="29"/>
  <c r="BY92" i="29"/>
  <c r="BU18" i="29"/>
  <c r="BV18" i="29"/>
  <c r="BW18" i="29"/>
  <c r="BU57" i="29"/>
  <c r="BV57" i="29"/>
  <c r="BW57" i="29"/>
  <c r="BW92" i="29"/>
  <c r="BV92" i="29"/>
  <c r="BU92" i="29"/>
  <c r="BO18" i="29"/>
  <c r="BO57" i="29"/>
  <c r="BO92" i="29"/>
  <c r="BK18" i="29"/>
  <c r="BL18" i="29"/>
  <c r="BM18" i="29"/>
  <c r="BK57" i="29"/>
  <c r="BL57" i="29"/>
  <c r="BM57" i="29"/>
  <c r="BM92" i="29"/>
  <c r="BL92" i="29"/>
  <c r="BK92" i="29"/>
  <c r="BE18" i="29"/>
  <c r="BE57" i="29"/>
  <c r="BE92" i="29"/>
  <c r="BA18" i="29"/>
  <c r="BB18" i="29"/>
  <c r="BC18" i="29"/>
  <c r="BA57" i="29"/>
  <c r="BB57" i="29"/>
  <c r="BC57" i="29"/>
  <c r="BC92" i="29"/>
  <c r="BB92" i="29"/>
  <c r="BA92" i="29"/>
  <c r="AU18" i="29"/>
  <c r="AU57" i="29"/>
  <c r="AU92" i="29"/>
  <c r="AQ18" i="29"/>
  <c r="AR18" i="29"/>
  <c r="AS18" i="29"/>
  <c r="AQ57" i="29"/>
  <c r="AR57" i="29"/>
  <c r="AS57" i="29"/>
  <c r="AS92" i="29"/>
  <c r="AR92" i="29"/>
  <c r="AQ92" i="29"/>
  <c r="AK18" i="29"/>
  <c r="AK57" i="29"/>
  <c r="AK92" i="29"/>
  <c r="AG18" i="29"/>
  <c r="AH18" i="29"/>
  <c r="AI18" i="29"/>
  <c r="AG57" i="29"/>
  <c r="AH57" i="29"/>
  <c r="AI57" i="29"/>
  <c r="AI92" i="29"/>
  <c r="AH92" i="29"/>
  <c r="AG92" i="29"/>
  <c r="AA18" i="29"/>
  <c r="AA57" i="29"/>
  <c r="AA92" i="29"/>
  <c r="W18" i="29"/>
  <c r="X18" i="29"/>
  <c r="Y18" i="29"/>
  <c r="W57" i="29"/>
  <c r="X57" i="29"/>
  <c r="Y57" i="29"/>
  <c r="Y92" i="29"/>
  <c r="X92" i="29"/>
  <c r="W92" i="29"/>
  <c r="Q18" i="29"/>
  <c r="Q57" i="29"/>
  <c r="Q92" i="29"/>
  <c r="M18" i="29"/>
  <c r="N18" i="29"/>
  <c r="O18" i="29"/>
  <c r="M57" i="29"/>
  <c r="N57" i="29"/>
  <c r="O57" i="29"/>
  <c r="O92" i="29"/>
  <c r="N92" i="29"/>
  <c r="M92" i="29"/>
  <c r="F92" i="29"/>
  <c r="H92" i="29"/>
  <c r="G92" i="29"/>
  <c r="F17" i="29"/>
  <c r="BY17" i="29"/>
  <c r="F56" i="29"/>
  <c r="BY56" i="29"/>
  <c r="BY91" i="29"/>
  <c r="BU17" i="29"/>
  <c r="BV17" i="29"/>
  <c r="BW17" i="29"/>
  <c r="BU56" i="29"/>
  <c r="BV56" i="29"/>
  <c r="BW56" i="29"/>
  <c r="BW91" i="29"/>
  <c r="BV91" i="29"/>
  <c r="BU91" i="29"/>
  <c r="BO17" i="29"/>
  <c r="BO56" i="29"/>
  <c r="BO91" i="29"/>
  <c r="BK17" i="29"/>
  <c r="BL17" i="29"/>
  <c r="BM17" i="29"/>
  <c r="BK56" i="29"/>
  <c r="BL56" i="29"/>
  <c r="BM56" i="29"/>
  <c r="BM91" i="29"/>
  <c r="BL91" i="29"/>
  <c r="BK91" i="29"/>
  <c r="BE17" i="29"/>
  <c r="BE56" i="29"/>
  <c r="BE91" i="29"/>
  <c r="BA17" i="29"/>
  <c r="BB17" i="29"/>
  <c r="BC17" i="29"/>
  <c r="BA56" i="29"/>
  <c r="BB56" i="29"/>
  <c r="BC56" i="29"/>
  <c r="BC91" i="29"/>
  <c r="BB91" i="29"/>
  <c r="BA91" i="29"/>
  <c r="AU17" i="29"/>
  <c r="AU56" i="29"/>
  <c r="AU91" i="29"/>
  <c r="AQ17" i="29"/>
  <c r="AR17" i="29"/>
  <c r="AS17" i="29"/>
  <c r="AQ56" i="29"/>
  <c r="AR56" i="29"/>
  <c r="AS56" i="29"/>
  <c r="AS91" i="29"/>
  <c r="AR91" i="29"/>
  <c r="AQ91" i="29"/>
  <c r="AK17" i="29"/>
  <c r="AK56" i="29"/>
  <c r="AK91" i="29"/>
  <c r="AG17" i="29"/>
  <c r="AH17" i="29"/>
  <c r="AI17" i="29"/>
  <c r="AG56" i="29"/>
  <c r="AH56" i="29"/>
  <c r="AI56" i="29"/>
  <c r="AI91" i="29"/>
  <c r="AH91" i="29"/>
  <c r="AG91" i="29"/>
  <c r="AA17" i="29"/>
  <c r="AA56" i="29"/>
  <c r="AA91" i="29"/>
  <c r="W17" i="29"/>
  <c r="X17" i="29"/>
  <c r="Y17" i="29"/>
  <c r="W56" i="29"/>
  <c r="X56" i="29"/>
  <c r="Y56" i="29"/>
  <c r="Y91" i="29"/>
  <c r="X91" i="29"/>
  <c r="W91" i="29"/>
  <c r="Q17" i="29"/>
  <c r="Q56" i="29"/>
  <c r="Q91" i="29"/>
  <c r="M17" i="29"/>
  <c r="N17" i="29"/>
  <c r="O17" i="29"/>
  <c r="M56" i="29"/>
  <c r="N56" i="29"/>
  <c r="O56" i="29"/>
  <c r="O91" i="29"/>
  <c r="N91" i="29"/>
  <c r="M91" i="29"/>
  <c r="F91" i="29"/>
  <c r="H91" i="29"/>
  <c r="G91" i="29"/>
  <c r="F16" i="29"/>
  <c r="BY16" i="29"/>
  <c r="F55" i="29"/>
  <c r="BY55" i="29"/>
  <c r="BY90" i="29"/>
  <c r="BU16" i="29"/>
  <c r="BV16" i="29"/>
  <c r="BW16" i="29"/>
  <c r="BU55" i="29"/>
  <c r="BV55" i="29"/>
  <c r="BW55" i="29"/>
  <c r="BW90" i="29"/>
  <c r="BV90" i="29"/>
  <c r="BU90" i="29"/>
  <c r="BO16" i="29"/>
  <c r="BO55" i="29"/>
  <c r="BO90" i="29"/>
  <c r="BK16" i="29"/>
  <c r="BL16" i="29"/>
  <c r="BM16" i="29"/>
  <c r="BK55" i="29"/>
  <c r="BL55" i="29"/>
  <c r="BM55" i="29"/>
  <c r="BM90" i="29"/>
  <c r="BL90" i="29"/>
  <c r="BK90" i="29"/>
  <c r="BE16" i="29"/>
  <c r="BE55" i="29"/>
  <c r="BE90" i="29"/>
  <c r="BA16" i="29"/>
  <c r="BB16" i="29"/>
  <c r="BC16" i="29"/>
  <c r="BA55" i="29"/>
  <c r="BB55" i="29"/>
  <c r="BC55" i="29"/>
  <c r="BC90" i="29"/>
  <c r="BB90" i="29"/>
  <c r="BA90" i="29"/>
  <c r="AU16" i="29"/>
  <c r="AU55" i="29"/>
  <c r="AU90" i="29"/>
  <c r="AQ16" i="29"/>
  <c r="AR16" i="29"/>
  <c r="AS16" i="29"/>
  <c r="AQ55" i="29"/>
  <c r="AR55" i="29"/>
  <c r="AS55" i="29"/>
  <c r="AS90" i="29"/>
  <c r="AR90" i="29"/>
  <c r="AQ90" i="29"/>
  <c r="AK16" i="29"/>
  <c r="AK55" i="29"/>
  <c r="AK90" i="29"/>
  <c r="AG16" i="29"/>
  <c r="AH16" i="29"/>
  <c r="AI16" i="29"/>
  <c r="AG55" i="29"/>
  <c r="AH55" i="29"/>
  <c r="AI55" i="29"/>
  <c r="AI90" i="29"/>
  <c r="AH90" i="29"/>
  <c r="AG90" i="29"/>
  <c r="AA16" i="29"/>
  <c r="AA55" i="29"/>
  <c r="AA90" i="29"/>
  <c r="W16" i="29"/>
  <c r="X16" i="29"/>
  <c r="Y16" i="29"/>
  <c r="W55" i="29"/>
  <c r="X55" i="29"/>
  <c r="Y55" i="29"/>
  <c r="Y90" i="29"/>
  <c r="X90" i="29"/>
  <c r="W90" i="29"/>
  <c r="Q16" i="29"/>
  <c r="Q55" i="29"/>
  <c r="Q90" i="29"/>
  <c r="M16" i="29"/>
  <c r="N16" i="29"/>
  <c r="O16" i="29"/>
  <c r="M55" i="29"/>
  <c r="N55" i="29"/>
  <c r="O55" i="29"/>
  <c r="O90" i="29"/>
  <c r="N90" i="29"/>
  <c r="M90" i="29"/>
  <c r="F90" i="29"/>
  <c r="H90" i="29"/>
  <c r="G90" i="29"/>
  <c r="F15" i="29"/>
  <c r="BY15" i="29"/>
  <c r="F54" i="29"/>
  <c r="BY54" i="29"/>
  <c r="BY89" i="29"/>
  <c r="BU15" i="29"/>
  <c r="BV15" i="29"/>
  <c r="BW15" i="29"/>
  <c r="BU54" i="29"/>
  <c r="BV54" i="29"/>
  <c r="BW54" i="29"/>
  <c r="BW89" i="29"/>
  <c r="BV89" i="29"/>
  <c r="BU89" i="29"/>
  <c r="BO15" i="29"/>
  <c r="BO54" i="29"/>
  <c r="BO89" i="29"/>
  <c r="BK15" i="29"/>
  <c r="BL15" i="29"/>
  <c r="BM15" i="29"/>
  <c r="BK54" i="29"/>
  <c r="BL54" i="29"/>
  <c r="BM54" i="29"/>
  <c r="BM89" i="29"/>
  <c r="BL89" i="29"/>
  <c r="BK89" i="29"/>
  <c r="BE15" i="29"/>
  <c r="BE54" i="29"/>
  <c r="BE89" i="29"/>
  <c r="BA15" i="29"/>
  <c r="BB15" i="29"/>
  <c r="BC15" i="29"/>
  <c r="BA54" i="29"/>
  <c r="BB54" i="29"/>
  <c r="BC54" i="29"/>
  <c r="BC89" i="29"/>
  <c r="BB89" i="29"/>
  <c r="BA89" i="29"/>
  <c r="AU15" i="29"/>
  <c r="AU54" i="29"/>
  <c r="AU89" i="29"/>
  <c r="AQ15" i="29"/>
  <c r="AR15" i="29"/>
  <c r="AS15" i="29"/>
  <c r="AQ54" i="29"/>
  <c r="AR54" i="29"/>
  <c r="AS54" i="29"/>
  <c r="AS89" i="29"/>
  <c r="AR89" i="29"/>
  <c r="AQ89" i="29"/>
  <c r="AK15" i="29"/>
  <c r="AK54" i="29"/>
  <c r="AK89" i="29"/>
  <c r="AG15" i="29"/>
  <c r="AH15" i="29"/>
  <c r="AI15" i="29"/>
  <c r="AG54" i="29"/>
  <c r="AH54" i="29"/>
  <c r="AI54" i="29"/>
  <c r="AI89" i="29"/>
  <c r="AH89" i="29"/>
  <c r="AG89" i="29"/>
  <c r="AA15" i="29"/>
  <c r="AA54" i="29"/>
  <c r="AA89" i="29"/>
  <c r="W15" i="29"/>
  <c r="X15" i="29"/>
  <c r="Y15" i="29"/>
  <c r="W54" i="29"/>
  <c r="X54" i="29"/>
  <c r="Y54" i="29"/>
  <c r="Y89" i="29"/>
  <c r="X89" i="29"/>
  <c r="W89" i="29"/>
  <c r="Q15" i="29"/>
  <c r="Q54" i="29"/>
  <c r="Q89" i="29"/>
  <c r="M15" i="29"/>
  <c r="N15" i="29"/>
  <c r="O15" i="29"/>
  <c r="M54" i="29"/>
  <c r="N54" i="29"/>
  <c r="O54" i="29"/>
  <c r="O89" i="29"/>
  <c r="N89" i="29"/>
  <c r="M89" i="29"/>
  <c r="F89" i="29"/>
  <c r="H89" i="29"/>
  <c r="G89" i="29"/>
  <c r="F14" i="29"/>
  <c r="BY14" i="29"/>
  <c r="F53" i="29"/>
  <c r="BY53" i="29"/>
  <c r="BY88" i="29"/>
  <c r="BU14" i="29"/>
  <c r="BV14" i="29"/>
  <c r="BW14" i="29"/>
  <c r="BU53" i="29"/>
  <c r="BV53" i="29"/>
  <c r="BW53" i="29"/>
  <c r="BW88" i="29"/>
  <c r="BV88" i="29"/>
  <c r="BU88" i="29"/>
  <c r="BO14" i="29"/>
  <c r="BO53" i="29"/>
  <c r="BO88" i="29"/>
  <c r="BK14" i="29"/>
  <c r="BL14" i="29"/>
  <c r="BM14" i="29"/>
  <c r="BK53" i="29"/>
  <c r="BL53" i="29"/>
  <c r="BM53" i="29"/>
  <c r="BM88" i="29"/>
  <c r="BL88" i="29"/>
  <c r="BK88" i="29"/>
  <c r="BE14" i="29"/>
  <c r="BE53" i="29"/>
  <c r="BE88" i="29"/>
  <c r="BA14" i="29"/>
  <c r="BB14" i="29"/>
  <c r="BC14" i="29"/>
  <c r="BA53" i="29"/>
  <c r="BB53" i="29"/>
  <c r="BC53" i="29"/>
  <c r="BC88" i="29"/>
  <c r="BB88" i="29"/>
  <c r="BA88" i="29"/>
  <c r="AU14" i="29"/>
  <c r="AU53" i="29"/>
  <c r="AU88" i="29"/>
  <c r="AQ14" i="29"/>
  <c r="AR14" i="29"/>
  <c r="AS14" i="29"/>
  <c r="AQ53" i="29"/>
  <c r="AR53" i="29"/>
  <c r="AS53" i="29"/>
  <c r="AS88" i="29"/>
  <c r="AR88" i="29"/>
  <c r="AQ88" i="29"/>
  <c r="AK14" i="29"/>
  <c r="AK53" i="29"/>
  <c r="AK88" i="29"/>
  <c r="AG14" i="29"/>
  <c r="AH14" i="29"/>
  <c r="AI14" i="29"/>
  <c r="AG53" i="29"/>
  <c r="AH53" i="29"/>
  <c r="AI53" i="29"/>
  <c r="AI88" i="29"/>
  <c r="AH88" i="29"/>
  <c r="AG88" i="29"/>
  <c r="AA14" i="29"/>
  <c r="AA53" i="29"/>
  <c r="AA88" i="29"/>
  <c r="W14" i="29"/>
  <c r="X14" i="29"/>
  <c r="Y14" i="29"/>
  <c r="W53" i="29"/>
  <c r="X53" i="29"/>
  <c r="Y53" i="29"/>
  <c r="Y88" i="29"/>
  <c r="X88" i="29"/>
  <c r="W88" i="29"/>
  <c r="Q14" i="29"/>
  <c r="Q53" i="29"/>
  <c r="Q88" i="29"/>
  <c r="M14" i="29"/>
  <c r="N14" i="29"/>
  <c r="O14" i="29"/>
  <c r="M53" i="29"/>
  <c r="N53" i="29"/>
  <c r="O53" i="29"/>
  <c r="O88" i="29"/>
  <c r="N88" i="29"/>
  <c r="M88" i="29"/>
  <c r="F88" i="29"/>
  <c r="H88" i="29"/>
  <c r="G88" i="29"/>
  <c r="F13" i="29"/>
  <c r="BY13" i="29"/>
  <c r="F52" i="29"/>
  <c r="BY52" i="29"/>
  <c r="BY87" i="29"/>
  <c r="BU13" i="29"/>
  <c r="BV13" i="29"/>
  <c r="BW13" i="29"/>
  <c r="BU52" i="29"/>
  <c r="BV52" i="29"/>
  <c r="BW52" i="29"/>
  <c r="BW87" i="29"/>
  <c r="BV87" i="29"/>
  <c r="BU87" i="29"/>
  <c r="BO13" i="29"/>
  <c r="BO52" i="29"/>
  <c r="BO87" i="29"/>
  <c r="BK13" i="29"/>
  <c r="BL13" i="29"/>
  <c r="BM13" i="29"/>
  <c r="BK52" i="29"/>
  <c r="BL52" i="29"/>
  <c r="BM52" i="29"/>
  <c r="BM87" i="29"/>
  <c r="BL87" i="29"/>
  <c r="BK87" i="29"/>
  <c r="BE13" i="29"/>
  <c r="BE52" i="29"/>
  <c r="BE87" i="29"/>
  <c r="BA13" i="29"/>
  <c r="BB13" i="29"/>
  <c r="BC13" i="29"/>
  <c r="BA52" i="29"/>
  <c r="BB52" i="29"/>
  <c r="BC52" i="29"/>
  <c r="BC87" i="29"/>
  <c r="BB87" i="29"/>
  <c r="BA87" i="29"/>
  <c r="AU13" i="29"/>
  <c r="AU52" i="29"/>
  <c r="AU87" i="29"/>
  <c r="AQ13" i="29"/>
  <c r="AR13" i="29"/>
  <c r="AS13" i="29"/>
  <c r="AQ52" i="29"/>
  <c r="AR52" i="29"/>
  <c r="AS52" i="29"/>
  <c r="AS87" i="29"/>
  <c r="AR87" i="29"/>
  <c r="AQ87" i="29"/>
  <c r="AK13" i="29"/>
  <c r="AK52" i="29"/>
  <c r="AK87" i="29"/>
  <c r="AG13" i="29"/>
  <c r="AH13" i="29"/>
  <c r="AI13" i="29"/>
  <c r="AG52" i="29"/>
  <c r="AH52" i="29"/>
  <c r="AI52" i="29"/>
  <c r="AI87" i="29"/>
  <c r="AH87" i="29"/>
  <c r="AG87" i="29"/>
  <c r="AA13" i="29"/>
  <c r="AA52" i="29"/>
  <c r="AA87" i="29"/>
  <c r="W13" i="29"/>
  <c r="X13" i="29"/>
  <c r="Y13" i="29"/>
  <c r="W52" i="29"/>
  <c r="X52" i="29"/>
  <c r="Y52" i="29"/>
  <c r="Y87" i="29"/>
  <c r="X87" i="29"/>
  <c r="W87" i="29"/>
  <c r="Q13" i="29"/>
  <c r="Q52" i="29"/>
  <c r="Q87" i="29"/>
  <c r="M13" i="29"/>
  <c r="N13" i="29"/>
  <c r="O13" i="29"/>
  <c r="M52" i="29"/>
  <c r="N52" i="29"/>
  <c r="O52" i="29"/>
  <c r="O87" i="29"/>
  <c r="N87" i="29"/>
  <c r="M87" i="29"/>
  <c r="F87" i="29"/>
  <c r="H87" i="29"/>
  <c r="G87" i="29"/>
  <c r="F12" i="29"/>
  <c r="BY12" i="29"/>
  <c r="F51" i="29"/>
  <c r="BY51" i="29"/>
  <c r="BY86" i="29"/>
  <c r="BU12" i="29"/>
  <c r="BV12" i="29"/>
  <c r="BW12" i="29"/>
  <c r="BU51" i="29"/>
  <c r="BV51" i="29"/>
  <c r="BW51" i="29"/>
  <c r="BW86" i="29"/>
  <c r="BV86" i="29"/>
  <c r="BU86" i="29"/>
  <c r="BO12" i="29"/>
  <c r="BO51" i="29"/>
  <c r="BO86" i="29"/>
  <c r="BK12" i="29"/>
  <c r="BL12" i="29"/>
  <c r="BM12" i="29"/>
  <c r="BK51" i="29"/>
  <c r="BL51" i="29"/>
  <c r="BM51" i="29"/>
  <c r="BM86" i="29"/>
  <c r="BL86" i="29"/>
  <c r="BK86" i="29"/>
  <c r="BE12" i="29"/>
  <c r="BE51" i="29"/>
  <c r="BE86" i="29"/>
  <c r="BA12" i="29"/>
  <c r="BB12" i="29"/>
  <c r="BC12" i="29"/>
  <c r="BA51" i="29"/>
  <c r="BB51" i="29"/>
  <c r="BC51" i="29"/>
  <c r="BC86" i="29"/>
  <c r="BB86" i="29"/>
  <c r="BA86" i="29"/>
  <c r="AU12" i="29"/>
  <c r="AU51" i="29"/>
  <c r="AU86" i="29"/>
  <c r="AQ12" i="29"/>
  <c r="AR12" i="29"/>
  <c r="AS12" i="29"/>
  <c r="AQ51" i="29"/>
  <c r="AR51" i="29"/>
  <c r="AS51" i="29"/>
  <c r="AS86" i="29"/>
  <c r="AR86" i="29"/>
  <c r="AQ86" i="29"/>
  <c r="AK12" i="29"/>
  <c r="AK51" i="29"/>
  <c r="AK86" i="29"/>
  <c r="AG12" i="29"/>
  <c r="AH12" i="29"/>
  <c r="AI12" i="29"/>
  <c r="AG51" i="29"/>
  <c r="AH51" i="29"/>
  <c r="AI51" i="29"/>
  <c r="AI86" i="29"/>
  <c r="AH86" i="29"/>
  <c r="AG86" i="29"/>
  <c r="AA12" i="29"/>
  <c r="AA51" i="29"/>
  <c r="AA86" i="29"/>
  <c r="W12" i="29"/>
  <c r="X12" i="29"/>
  <c r="Y12" i="29"/>
  <c r="W51" i="29"/>
  <c r="X51" i="29"/>
  <c r="Y51" i="29"/>
  <c r="Y86" i="29"/>
  <c r="X86" i="29"/>
  <c r="W86" i="29"/>
  <c r="Q12" i="29"/>
  <c r="Q51" i="29"/>
  <c r="Q86" i="29"/>
  <c r="M12" i="29"/>
  <c r="N12" i="29"/>
  <c r="O12" i="29"/>
  <c r="M51" i="29"/>
  <c r="N51" i="29"/>
  <c r="O51" i="29"/>
  <c r="O86" i="29"/>
  <c r="N86" i="29"/>
  <c r="M86" i="29"/>
  <c r="F86" i="29"/>
  <c r="H86" i="29"/>
  <c r="G86" i="29"/>
  <c r="F11" i="29"/>
  <c r="BY11" i="29"/>
  <c r="F50" i="29"/>
  <c r="BY50" i="29"/>
  <c r="BY85" i="29"/>
  <c r="BU11" i="29"/>
  <c r="BV11" i="29"/>
  <c r="BW11" i="29"/>
  <c r="BU50" i="29"/>
  <c r="BV50" i="29"/>
  <c r="BW50" i="29"/>
  <c r="BW85" i="29"/>
  <c r="BV85" i="29"/>
  <c r="BU85" i="29"/>
  <c r="BO11" i="29"/>
  <c r="BO50" i="29"/>
  <c r="BO85" i="29"/>
  <c r="BK11" i="29"/>
  <c r="BL11" i="29"/>
  <c r="BM11" i="29"/>
  <c r="BK50" i="29"/>
  <c r="BL50" i="29"/>
  <c r="BM50" i="29"/>
  <c r="BM85" i="29"/>
  <c r="BL85" i="29"/>
  <c r="BK85" i="29"/>
  <c r="BE11" i="29"/>
  <c r="BE50" i="29"/>
  <c r="BE85" i="29"/>
  <c r="BA11" i="29"/>
  <c r="BB11" i="29"/>
  <c r="BC11" i="29"/>
  <c r="BA50" i="29"/>
  <c r="BB50" i="29"/>
  <c r="BC50" i="29"/>
  <c r="BC85" i="29"/>
  <c r="BB85" i="29"/>
  <c r="BA85" i="29"/>
  <c r="AU11" i="29"/>
  <c r="AU50" i="29"/>
  <c r="AU85" i="29"/>
  <c r="AQ11" i="29"/>
  <c r="AR11" i="29"/>
  <c r="AS11" i="29"/>
  <c r="AQ50" i="29"/>
  <c r="AR50" i="29"/>
  <c r="AS50" i="29"/>
  <c r="AS85" i="29"/>
  <c r="AR85" i="29"/>
  <c r="AQ85" i="29"/>
  <c r="AK11" i="29"/>
  <c r="AK50" i="29"/>
  <c r="AK85" i="29"/>
  <c r="AG11" i="29"/>
  <c r="AH11" i="29"/>
  <c r="AI11" i="29"/>
  <c r="AG50" i="29"/>
  <c r="AH50" i="29"/>
  <c r="AI50" i="29"/>
  <c r="AI85" i="29"/>
  <c r="AH85" i="29"/>
  <c r="AG85" i="29"/>
  <c r="AA11" i="29"/>
  <c r="AA50" i="29"/>
  <c r="AA85" i="29"/>
  <c r="W11" i="29"/>
  <c r="X11" i="29"/>
  <c r="Y11" i="29"/>
  <c r="W50" i="29"/>
  <c r="X50" i="29"/>
  <c r="Y50" i="29"/>
  <c r="Y85" i="29"/>
  <c r="X85" i="29"/>
  <c r="W85" i="29"/>
  <c r="Q11" i="29"/>
  <c r="Q50" i="29"/>
  <c r="Q85" i="29"/>
  <c r="M11" i="29"/>
  <c r="N11" i="29"/>
  <c r="O11" i="29"/>
  <c r="M50" i="29"/>
  <c r="N50" i="29"/>
  <c r="O50" i="29"/>
  <c r="O85" i="29"/>
  <c r="N85" i="29"/>
  <c r="M85" i="29"/>
  <c r="F85" i="29"/>
  <c r="H85" i="29"/>
  <c r="G85" i="29"/>
  <c r="F10" i="29"/>
  <c r="BY10" i="29"/>
  <c r="F49" i="29"/>
  <c r="BY49" i="29"/>
  <c r="BY84" i="29"/>
  <c r="BU10" i="29"/>
  <c r="BV10" i="29"/>
  <c r="BW10" i="29"/>
  <c r="BU49" i="29"/>
  <c r="BV49" i="29"/>
  <c r="BW49" i="29"/>
  <c r="BW84" i="29"/>
  <c r="BV84" i="29"/>
  <c r="BU84" i="29"/>
  <c r="BO10" i="29"/>
  <c r="BO49" i="29"/>
  <c r="BO84" i="29"/>
  <c r="BK10" i="29"/>
  <c r="BL10" i="29"/>
  <c r="BM10" i="29"/>
  <c r="BK49" i="29"/>
  <c r="BL49" i="29"/>
  <c r="BM49" i="29"/>
  <c r="BM84" i="29"/>
  <c r="BL84" i="29"/>
  <c r="BK84" i="29"/>
  <c r="BE10" i="29"/>
  <c r="BE49" i="29"/>
  <c r="BE84" i="29"/>
  <c r="BA10" i="29"/>
  <c r="BB10" i="29"/>
  <c r="BC10" i="29"/>
  <c r="BA49" i="29"/>
  <c r="BB49" i="29"/>
  <c r="BC49" i="29"/>
  <c r="BC84" i="29"/>
  <c r="BB84" i="29"/>
  <c r="BA84" i="29"/>
  <c r="AU10" i="29"/>
  <c r="AU49" i="29"/>
  <c r="AU84" i="29"/>
  <c r="AQ10" i="29"/>
  <c r="AR10" i="29"/>
  <c r="AS10" i="29"/>
  <c r="AQ49" i="29"/>
  <c r="AR49" i="29"/>
  <c r="AS49" i="29"/>
  <c r="AS84" i="29"/>
  <c r="AR84" i="29"/>
  <c r="AQ84" i="29"/>
  <c r="AK10" i="29"/>
  <c r="AK49" i="29"/>
  <c r="AK84" i="29"/>
  <c r="AG10" i="29"/>
  <c r="AH10" i="29"/>
  <c r="AI10" i="29"/>
  <c r="AG49" i="29"/>
  <c r="AH49" i="29"/>
  <c r="AI49" i="29"/>
  <c r="AI84" i="29"/>
  <c r="AH84" i="29"/>
  <c r="AG84" i="29"/>
  <c r="AA10" i="29"/>
  <c r="AA49" i="29"/>
  <c r="AA84" i="29"/>
  <c r="W10" i="29"/>
  <c r="X10" i="29"/>
  <c r="Y10" i="29"/>
  <c r="W49" i="29"/>
  <c r="X49" i="29"/>
  <c r="Y49" i="29"/>
  <c r="Y84" i="29"/>
  <c r="X84" i="29"/>
  <c r="W84" i="29"/>
  <c r="Q10" i="29"/>
  <c r="Q49" i="29"/>
  <c r="Q84" i="29"/>
  <c r="M10" i="29"/>
  <c r="N10" i="29"/>
  <c r="O10" i="29"/>
  <c r="M49" i="29"/>
  <c r="N49" i="29"/>
  <c r="O49" i="29"/>
  <c r="O84" i="29"/>
  <c r="N84" i="29"/>
  <c r="M84" i="29"/>
  <c r="F84" i="29"/>
  <c r="H84" i="29"/>
  <c r="G84" i="29"/>
  <c r="F9" i="29"/>
  <c r="BY9" i="29"/>
  <c r="F48" i="29"/>
  <c r="BY48" i="29"/>
  <c r="BY83" i="29"/>
  <c r="BU9" i="29"/>
  <c r="BV9" i="29"/>
  <c r="BW9" i="29"/>
  <c r="BU48" i="29"/>
  <c r="BV48" i="29"/>
  <c r="BW48" i="29"/>
  <c r="BW83" i="29"/>
  <c r="BV83" i="29"/>
  <c r="BU83" i="29"/>
  <c r="BO9" i="29"/>
  <c r="BO48" i="29"/>
  <c r="BO83" i="29"/>
  <c r="BK9" i="29"/>
  <c r="BL9" i="29"/>
  <c r="BM9" i="29"/>
  <c r="BK48" i="29"/>
  <c r="BL48" i="29"/>
  <c r="BM48" i="29"/>
  <c r="BM83" i="29"/>
  <c r="BL83" i="29"/>
  <c r="BK83" i="29"/>
  <c r="BE9" i="29"/>
  <c r="BE48" i="29"/>
  <c r="BE83" i="29"/>
  <c r="BA9" i="29"/>
  <c r="BB9" i="29"/>
  <c r="BC9" i="29"/>
  <c r="BA48" i="29"/>
  <c r="BB48" i="29"/>
  <c r="BC48" i="29"/>
  <c r="BC83" i="29"/>
  <c r="BB83" i="29"/>
  <c r="BA83" i="29"/>
  <c r="AU9" i="29"/>
  <c r="AU48" i="29"/>
  <c r="AU83" i="29"/>
  <c r="AQ9" i="29"/>
  <c r="AR9" i="29"/>
  <c r="AS9" i="29"/>
  <c r="AQ48" i="29"/>
  <c r="AR48" i="29"/>
  <c r="AS48" i="29"/>
  <c r="AS83" i="29"/>
  <c r="AR83" i="29"/>
  <c r="AQ83" i="29"/>
  <c r="AK9" i="29"/>
  <c r="AK48" i="29"/>
  <c r="AK83" i="29"/>
  <c r="AG9" i="29"/>
  <c r="AH9" i="29"/>
  <c r="AI9" i="29"/>
  <c r="AG48" i="29"/>
  <c r="AH48" i="29"/>
  <c r="AI48" i="29"/>
  <c r="AI83" i="29"/>
  <c r="AH83" i="29"/>
  <c r="AG83" i="29"/>
  <c r="AA9" i="29"/>
  <c r="AA48" i="29"/>
  <c r="AA83" i="29"/>
  <c r="W9" i="29"/>
  <c r="X9" i="29"/>
  <c r="Y9" i="29"/>
  <c r="W48" i="29"/>
  <c r="X48" i="29"/>
  <c r="Y48" i="29"/>
  <c r="Y83" i="29"/>
  <c r="X83" i="29"/>
  <c r="W83" i="29"/>
  <c r="Q9" i="29"/>
  <c r="Q48" i="29"/>
  <c r="Q83" i="29"/>
  <c r="M9" i="29"/>
  <c r="N9" i="29"/>
  <c r="O9" i="29"/>
  <c r="M48" i="29"/>
  <c r="N48" i="29"/>
  <c r="O48" i="29"/>
  <c r="O83" i="29"/>
  <c r="N83" i="29"/>
  <c r="M83" i="29"/>
  <c r="F83" i="29"/>
  <c r="H83" i="29"/>
  <c r="G83" i="29"/>
  <c r="F8" i="29"/>
  <c r="BY8" i="29"/>
  <c r="F47" i="29"/>
  <c r="BY47" i="29"/>
  <c r="BY82" i="29"/>
  <c r="BU8" i="29"/>
  <c r="BV8" i="29"/>
  <c r="BW8" i="29"/>
  <c r="BU47" i="29"/>
  <c r="BV47" i="29"/>
  <c r="BW47" i="29"/>
  <c r="BW82" i="29"/>
  <c r="BV82" i="29"/>
  <c r="BU82" i="29"/>
  <c r="BO8" i="29"/>
  <c r="BO47" i="29"/>
  <c r="BO82" i="29"/>
  <c r="BK8" i="29"/>
  <c r="BL8" i="29"/>
  <c r="BM8" i="29"/>
  <c r="BK47" i="29"/>
  <c r="BL47" i="29"/>
  <c r="BM47" i="29"/>
  <c r="BM82" i="29"/>
  <c r="BL82" i="29"/>
  <c r="BK82" i="29"/>
  <c r="BE8" i="29"/>
  <c r="BE47" i="29"/>
  <c r="BE82" i="29"/>
  <c r="BA8" i="29"/>
  <c r="BB8" i="29"/>
  <c r="BC8" i="29"/>
  <c r="BA47" i="29"/>
  <c r="BB47" i="29"/>
  <c r="BC47" i="29"/>
  <c r="BC82" i="29"/>
  <c r="BB82" i="29"/>
  <c r="BA82" i="29"/>
  <c r="AU8" i="29"/>
  <c r="AU47" i="29"/>
  <c r="AU82" i="29"/>
  <c r="AQ8" i="29"/>
  <c r="AR8" i="29"/>
  <c r="AS8" i="29"/>
  <c r="AQ47" i="29"/>
  <c r="AR47" i="29"/>
  <c r="AS47" i="29"/>
  <c r="AS82" i="29"/>
  <c r="AR82" i="29"/>
  <c r="AQ82" i="29"/>
  <c r="AK8" i="29"/>
  <c r="AK47" i="29"/>
  <c r="AK82" i="29"/>
  <c r="AG8" i="29"/>
  <c r="AH8" i="29"/>
  <c r="AI8" i="29"/>
  <c r="AG47" i="29"/>
  <c r="AH47" i="29"/>
  <c r="AI47" i="29"/>
  <c r="AI82" i="29"/>
  <c r="AH82" i="29"/>
  <c r="AG82" i="29"/>
  <c r="AA8" i="29"/>
  <c r="AA47" i="29"/>
  <c r="AA82" i="29"/>
  <c r="W8" i="29"/>
  <c r="X8" i="29"/>
  <c r="Y8" i="29"/>
  <c r="W47" i="29"/>
  <c r="X47" i="29"/>
  <c r="Y47" i="29"/>
  <c r="Y82" i="29"/>
  <c r="X82" i="29"/>
  <c r="W82" i="29"/>
  <c r="Q8" i="29"/>
  <c r="Q47" i="29"/>
  <c r="Q82" i="29"/>
  <c r="M8" i="29"/>
  <c r="N8" i="29"/>
  <c r="O8" i="29"/>
  <c r="M47" i="29"/>
  <c r="N47" i="29"/>
  <c r="O47" i="29"/>
  <c r="O82" i="29"/>
  <c r="N82" i="29"/>
  <c r="M82" i="29"/>
  <c r="F82" i="29"/>
  <c r="H82" i="29"/>
  <c r="G82" i="29"/>
  <c r="F7" i="29"/>
  <c r="BY7" i="29"/>
  <c r="F46" i="29"/>
  <c r="BY46" i="29"/>
  <c r="BY81" i="29"/>
  <c r="BU7" i="29"/>
  <c r="BV7" i="29"/>
  <c r="BW7" i="29"/>
  <c r="BU46" i="29"/>
  <c r="BV46" i="29"/>
  <c r="BW46" i="29"/>
  <c r="BW81" i="29"/>
  <c r="BV81" i="29"/>
  <c r="BU81" i="29"/>
  <c r="BO7" i="29"/>
  <c r="BO46" i="29"/>
  <c r="BO81" i="29"/>
  <c r="BK7" i="29"/>
  <c r="BL7" i="29"/>
  <c r="BM7" i="29"/>
  <c r="BK46" i="29"/>
  <c r="BL46" i="29"/>
  <c r="BM46" i="29"/>
  <c r="BM81" i="29"/>
  <c r="BL81" i="29"/>
  <c r="BK81" i="29"/>
  <c r="BE7" i="29"/>
  <c r="BE46" i="29"/>
  <c r="BE81" i="29"/>
  <c r="BA7" i="29"/>
  <c r="BB7" i="29"/>
  <c r="BC7" i="29"/>
  <c r="BA46" i="29"/>
  <c r="BB46" i="29"/>
  <c r="BC46" i="29"/>
  <c r="BC81" i="29"/>
  <c r="BB81" i="29"/>
  <c r="BA81" i="29"/>
  <c r="AU7" i="29"/>
  <c r="AU46" i="29"/>
  <c r="AU81" i="29"/>
  <c r="AQ7" i="29"/>
  <c r="AR7" i="29"/>
  <c r="AS7" i="29"/>
  <c r="AQ46" i="29"/>
  <c r="AR46" i="29"/>
  <c r="AS46" i="29"/>
  <c r="AS81" i="29"/>
  <c r="AR81" i="29"/>
  <c r="AQ81" i="29"/>
  <c r="AK7" i="29"/>
  <c r="AK46" i="29"/>
  <c r="AK81" i="29"/>
  <c r="AG7" i="29"/>
  <c r="AH7" i="29"/>
  <c r="AI7" i="29"/>
  <c r="AG46" i="29"/>
  <c r="AH46" i="29"/>
  <c r="AI46" i="29"/>
  <c r="AI81" i="29"/>
  <c r="AH81" i="29"/>
  <c r="AG81" i="29"/>
  <c r="AA7" i="29"/>
  <c r="AA46" i="29"/>
  <c r="AA81" i="29"/>
  <c r="W7" i="29"/>
  <c r="X7" i="29"/>
  <c r="Y7" i="29"/>
  <c r="W46" i="29"/>
  <c r="X46" i="29"/>
  <c r="Y46" i="29"/>
  <c r="Y81" i="29"/>
  <c r="X81" i="29"/>
  <c r="W81" i="29"/>
  <c r="Q7" i="29"/>
  <c r="Q46" i="29"/>
  <c r="Q81" i="29"/>
  <c r="M7" i="29"/>
  <c r="N7" i="29"/>
  <c r="O7" i="29"/>
  <c r="M46" i="29"/>
  <c r="N46" i="29"/>
  <c r="O46" i="29"/>
  <c r="O81" i="29"/>
  <c r="N81" i="29"/>
  <c r="M81" i="29"/>
  <c r="F81" i="29"/>
  <c r="H81" i="29"/>
  <c r="G81" i="29"/>
  <c r="F6" i="29"/>
  <c r="BY6" i="29"/>
  <c r="F45" i="29"/>
  <c r="BY45" i="29"/>
  <c r="BY80" i="29"/>
  <c r="BU6" i="29"/>
  <c r="BV6" i="29"/>
  <c r="BW6" i="29"/>
  <c r="BU45" i="29"/>
  <c r="BV45" i="29"/>
  <c r="BW45" i="29"/>
  <c r="BW80" i="29"/>
  <c r="BV80" i="29"/>
  <c r="BU80" i="29"/>
  <c r="BO6" i="29"/>
  <c r="BO45" i="29"/>
  <c r="BO80" i="29"/>
  <c r="BK6" i="29"/>
  <c r="BL6" i="29"/>
  <c r="BM6" i="29"/>
  <c r="BK45" i="29"/>
  <c r="BL45" i="29"/>
  <c r="BM45" i="29"/>
  <c r="BM80" i="29"/>
  <c r="BL80" i="29"/>
  <c r="BK80" i="29"/>
  <c r="BE6" i="29"/>
  <c r="BE45" i="29"/>
  <c r="BE80" i="29"/>
  <c r="BA6" i="29"/>
  <c r="BB6" i="29"/>
  <c r="BC6" i="29"/>
  <c r="BA45" i="29"/>
  <c r="BB45" i="29"/>
  <c r="BC45" i="29"/>
  <c r="BC80" i="29"/>
  <c r="BB80" i="29"/>
  <c r="BA80" i="29"/>
  <c r="AU6" i="29"/>
  <c r="AU45" i="29"/>
  <c r="AU80" i="29"/>
  <c r="AQ6" i="29"/>
  <c r="AR6" i="29"/>
  <c r="AS6" i="29"/>
  <c r="AQ45" i="29"/>
  <c r="AR45" i="29"/>
  <c r="AS45" i="29"/>
  <c r="AS80" i="29"/>
  <c r="AR80" i="29"/>
  <c r="AQ80" i="29"/>
  <c r="AK6" i="29"/>
  <c r="AK45" i="29"/>
  <c r="AK80" i="29"/>
  <c r="AG6" i="29"/>
  <c r="AH6" i="29"/>
  <c r="AI6" i="29"/>
  <c r="AG45" i="29"/>
  <c r="AH45" i="29"/>
  <c r="AI45" i="29"/>
  <c r="AI80" i="29"/>
  <c r="AH80" i="29"/>
  <c r="AG80" i="29"/>
  <c r="AA6" i="29"/>
  <c r="AA45" i="29"/>
  <c r="AA80" i="29"/>
  <c r="W6" i="29"/>
  <c r="X6" i="29"/>
  <c r="Y6" i="29"/>
  <c r="W45" i="29"/>
  <c r="X45" i="29"/>
  <c r="Y45" i="29"/>
  <c r="Y80" i="29"/>
  <c r="X80" i="29"/>
  <c r="W80" i="29"/>
  <c r="Q6" i="29"/>
  <c r="Q45" i="29"/>
  <c r="Q80" i="29"/>
  <c r="M6" i="29"/>
  <c r="N6" i="29"/>
  <c r="O6" i="29"/>
  <c r="M45" i="29"/>
  <c r="N45" i="29"/>
  <c r="O45" i="29"/>
  <c r="O80" i="29"/>
  <c r="N80" i="29"/>
  <c r="M80" i="29"/>
  <c r="F80" i="29"/>
  <c r="H80" i="29"/>
  <c r="G80" i="29"/>
  <c r="F5" i="29"/>
  <c r="BY5" i="29"/>
  <c r="F44" i="29"/>
  <c r="BY44" i="29"/>
  <c r="BY79" i="29"/>
  <c r="BU5" i="29"/>
  <c r="BV5" i="29"/>
  <c r="BW5" i="29"/>
  <c r="BU44" i="29"/>
  <c r="BV44" i="29"/>
  <c r="BW44" i="29"/>
  <c r="BW79" i="29"/>
  <c r="BV79" i="29"/>
  <c r="BU79" i="29"/>
  <c r="BO5" i="29"/>
  <c r="BO44" i="29"/>
  <c r="BO79" i="29"/>
  <c r="BK5" i="29"/>
  <c r="BL5" i="29"/>
  <c r="BM5" i="29"/>
  <c r="BK44" i="29"/>
  <c r="BL44" i="29"/>
  <c r="BM44" i="29"/>
  <c r="BM79" i="29"/>
  <c r="BL79" i="29"/>
  <c r="BK79" i="29"/>
  <c r="BE5" i="29"/>
  <c r="BE44" i="29"/>
  <c r="BE79" i="29"/>
  <c r="BA5" i="29"/>
  <c r="BB5" i="29"/>
  <c r="BC5" i="29"/>
  <c r="BA44" i="29"/>
  <c r="BB44" i="29"/>
  <c r="BC44" i="29"/>
  <c r="BC79" i="29"/>
  <c r="BB79" i="29"/>
  <c r="BA79" i="29"/>
  <c r="AU5" i="29"/>
  <c r="AU44" i="29"/>
  <c r="AU79" i="29"/>
  <c r="AQ5" i="29"/>
  <c r="AR5" i="29"/>
  <c r="AS5" i="29"/>
  <c r="AQ44" i="29"/>
  <c r="AR44" i="29"/>
  <c r="AS44" i="29"/>
  <c r="AS79" i="29"/>
  <c r="AR79" i="29"/>
  <c r="AQ79" i="29"/>
  <c r="AK5" i="29"/>
  <c r="AK44" i="29"/>
  <c r="AK79" i="29"/>
  <c r="AG5" i="29"/>
  <c r="AH5" i="29"/>
  <c r="AI5" i="29"/>
  <c r="AG44" i="29"/>
  <c r="AH44" i="29"/>
  <c r="AI44" i="29"/>
  <c r="AI79" i="29"/>
  <c r="AH79" i="29"/>
  <c r="AG79" i="29"/>
  <c r="AA5" i="29"/>
  <c r="AA44" i="29"/>
  <c r="AA79" i="29"/>
  <c r="W5" i="29"/>
  <c r="X5" i="29"/>
  <c r="Y5" i="29"/>
  <c r="W44" i="29"/>
  <c r="X44" i="29"/>
  <c r="Y44" i="29"/>
  <c r="Y79" i="29"/>
  <c r="X79" i="29"/>
  <c r="W79" i="29"/>
  <c r="Q5" i="29"/>
  <c r="Q44" i="29"/>
  <c r="Q79" i="29"/>
  <c r="M5" i="29"/>
  <c r="N5" i="29"/>
  <c r="O5" i="29"/>
  <c r="M44" i="29"/>
  <c r="N44" i="29"/>
  <c r="O44" i="29"/>
  <c r="O79" i="29"/>
  <c r="N79" i="29"/>
  <c r="M79" i="29"/>
  <c r="F79" i="29"/>
  <c r="H79" i="29"/>
  <c r="G79" i="29"/>
  <c r="BY4" i="29"/>
  <c r="BY43" i="29"/>
  <c r="BY78" i="29"/>
  <c r="BU4" i="29"/>
  <c r="BV4" i="29"/>
  <c r="BW4" i="29"/>
  <c r="BU43" i="29"/>
  <c r="BV43" i="29"/>
  <c r="BW43" i="29"/>
  <c r="BW78" i="29"/>
  <c r="BV78" i="29"/>
  <c r="BU78" i="29"/>
  <c r="BO4" i="29"/>
  <c r="BO43" i="29"/>
  <c r="BO78" i="29"/>
  <c r="BK4" i="29"/>
  <c r="BL4" i="29"/>
  <c r="BM4" i="29"/>
  <c r="BK43" i="29"/>
  <c r="BL43" i="29"/>
  <c r="BM43" i="29"/>
  <c r="BM78" i="29"/>
  <c r="BL78" i="29"/>
  <c r="BK78" i="29"/>
  <c r="BE4" i="29"/>
  <c r="BE43" i="29"/>
  <c r="BE78" i="29"/>
  <c r="BA4" i="29"/>
  <c r="BB4" i="29"/>
  <c r="BC4" i="29"/>
  <c r="BA43" i="29"/>
  <c r="BB43" i="29"/>
  <c r="BC43" i="29"/>
  <c r="BC78" i="29"/>
  <c r="BB78" i="29"/>
  <c r="BA78" i="29"/>
  <c r="AU4" i="29"/>
  <c r="AU43" i="29"/>
  <c r="AU78" i="29"/>
  <c r="AQ4" i="29"/>
  <c r="AR4" i="29"/>
  <c r="AS4" i="29"/>
  <c r="AQ43" i="29"/>
  <c r="AR43" i="29"/>
  <c r="AS43" i="29"/>
  <c r="AS78" i="29"/>
  <c r="AR78" i="29"/>
  <c r="AQ78" i="29"/>
  <c r="AK4" i="29"/>
  <c r="AK43" i="29"/>
  <c r="AK78" i="29"/>
  <c r="AG4" i="29"/>
  <c r="AH4" i="29"/>
  <c r="AI4" i="29"/>
  <c r="AG43" i="29"/>
  <c r="AH43" i="29"/>
  <c r="AI43" i="29"/>
  <c r="AI78" i="29"/>
  <c r="AH78" i="29"/>
  <c r="AG78" i="29"/>
  <c r="AA4" i="29"/>
  <c r="AA43" i="29"/>
  <c r="AA78" i="29"/>
  <c r="W4" i="29"/>
  <c r="X4" i="29"/>
  <c r="Y4" i="29"/>
  <c r="W43" i="29"/>
  <c r="X43" i="29"/>
  <c r="Y43" i="29"/>
  <c r="Y78" i="29"/>
  <c r="X78" i="29"/>
  <c r="W78" i="29"/>
  <c r="Q4" i="29"/>
  <c r="Q43" i="29"/>
  <c r="Q78" i="29"/>
  <c r="M4" i="29"/>
  <c r="N4" i="29"/>
  <c r="O4" i="29"/>
  <c r="M43" i="29"/>
  <c r="N43" i="29"/>
  <c r="O43" i="29"/>
  <c r="O78" i="29"/>
  <c r="N78" i="29"/>
  <c r="M78" i="29"/>
  <c r="H78" i="29"/>
  <c r="G78" i="29"/>
  <c r="BY3" i="29"/>
  <c r="BY42" i="29"/>
  <c r="BY77" i="29"/>
  <c r="BU3" i="29"/>
  <c r="BV3" i="29"/>
  <c r="BW3" i="29"/>
  <c r="BU42" i="29"/>
  <c r="BV42" i="29"/>
  <c r="BW42" i="29"/>
  <c r="BW77" i="29"/>
  <c r="BV77" i="29"/>
  <c r="BU77" i="29"/>
  <c r="BO3" i="29"/>
  <c r="BO42" i="29"/>
  <c r="BO77" i="29"/>
  <c r="BK3" i="29"/>
  <c r="BL3" i="29"/>
  <c r="BM3" i="29"/>
  <c r="BK42" i="29"/>
  <c r="BL42" i="29"/>
  <c r="BM42" i="29"/>
  <c r="BM77" i="29"/>
  <c r="BL77" i="29"/>
  <c r="BK77" i="29"/>
  <c r="BE3" i="29"/>
  <c r="BE42" i="29"/>
  <c r="BE77" i="29"/>
  <c r="BA3" i="29"/>
  <c r="BB3" i="29"/>
  <c r="BC3" i="29"/>
  <c r="BA42" i="29"/>
  <c r="BB42" i="29"/>
  <c r="BC42" i="29"/>
  <c r="BC77" i="29"/>
  <c r="BB77" i="29"/>
  <c r="BA77" i="29"/>
  <c r="AU3" i="29"/>
  <c r="AU42" i="29"/>
  <c r="AU77" i="29"/>
  <c r="AQ3" i="29"/>
  <c r="AR3" i="29"/>
  <c r="AS3" i="29"/>
  <c r="AQ42" i="29"/>
  <c r="AR42" i="29"/>
  <c r="AS42" i="29"/>
  <c r="AS77" i="29"/>
  <c r="AR77" i="29"/>
  <c r="AQ77" i="29"/>
  <c r="AK3" i="29"/>
  <c r="AK42" i="29"/>
  <c r="AK77" i="29"/>
  <c r="AG3" i="29"/>
  <c r="AH3" i="29"/>
  <c r="AI3" i="29"/>
  <c r="AG42" i="29"/>
  <c r="AH42" i="29"/>
  <c r="AI42" i="29"/>
  <c r="AI77" i="29"/>
  <c r="AH77" i="29"/>
  <c r="AG77" i="29"/>
  <c r="AA3" i="29"/>
  <c r="AA42" i="29"/>
  <c r="AA77" i="29"/>
  <c r="W3" i="29"/>
  <c r="X3" i="29"/>
  <c r="Y3" i="29"/>
  <c r="W42" i="29"/>
  <c r="X42" i="29"/>
  <c r="Y42" i="29"/>
  <c r="Y77" i="29"/>
  <c r="X77" i="29"/>
  <c r="W77" i="29"/>
  <c r="Q3" i="29"/>
  <c r="Q42" i="29"/>
  <c r="Q77" i="29"/>
  <c r="M3" i="29"/>
  <c r="N3" i="29"/>
  <c r="O3" i="29"/>
  <c r="M42" i="29"/>
  <c r="N42" i="29"/>
  <c r="O42" i="29"/>
  <c r="O77" i="29"/>
  <c r="N77" i="29"/>
  <c r="M77" i="29"/>
  <c r="H77" i="29"/>
  <c r="G77" i="29"/>
  <c r="BZ67" i="29"/>
  <c r="BX67" i="29"/>
  <c r="C51" i="29"/>
  <c r="C53" i="29"/>
  <c r="BT67" i="29"/>
  <c r="BP67" i="29"/>
  <c r="BN67" i="29"/>
  <c r="BJ67" i="29"/>
  <c r="BF67" i="29"/>
  <c r="BD67" i="29"/>
  <c r="AZ67" i="29"/>
  <c r="AV67" i="29"/>
  <c r="AT67" i="29"/>
  <c r="AP67" i="29"/>
  <c r="AL67" i="29"/>
  <c r="AJ67" i="29"/>
  <c r="AF67" i="29"/>
  <c r="AB67" i="29"/>
  <c r="Z67" i="29"/>
  <c r="V67" i="29"/>
  <c r="R67" i="29"/>
  <c r="P67" i="29"/>
  <c r="L67" i="29"/>
  <c r="C44" i="29"/>
  <c r="H67" i="29"/>
  <c r="G67" i="29"/>
  <c r="BZ66" i="29"/>
  <c r="BX66" i="29"/>
  <c r="BT66" i="29"/>
  <c r="BP66" i="29"/>
  <c r="BN66" i="29"/>
  <c r="BJ66" i="29"/>
  <c r="BF66" i="29"/>
  <c r="BD66" i="29"/>
  <c r="AZ66" i="29"/>
  <c r="AV66" i="29"/>
  <c r="AT66" i="29"/>
  <c r="AP66" i="29"/>
  <c r="AL66" i="29"/>
  <c r="AJ66" i="29"/>
  <c r="AF66" i="29"/>
  <c r="AB66" i="29"/>
  <c r="Z66" i="29"/>
  <c r="V66" i="29"/>
  <c r="R66" i="29"/>
  <c r="P66" i="29"/>
  <c r="L66" i="29"/>
  <c r="H66" i="29"/>
  <c r="G66" i="29"/>
  <c r="BZ65" i="29"/>
  <c r="BX65" i="29"/>
  <c r="BT65" i="29"/>
  <c r="BP65" i="29"/>
  <c r="BN65" i="29"/>
  <c r="BJ65" i="29"/>
  <c r="BF65" i="29"/>
  <c r="BD65" i="29"/>
  <c r="AZ65" i="29"/>
  <c r="AV65" i="29"/>
  <c r="AT65" i="29"/>
  <c r="AP65" i="29"/>
  <c r="AL65" i="29"/>
  <c r="AJ65" i="29"/>
  <c r="AF65" i="29"/>
  <c r="AB65" i="29"/>
  <c r="Z65" i="29"/>
  <c r="V65" i="29"/>
  <c r="R65" i="29"/>
  <c r="P65" i="29"/>
  <c r="L65" i="29"/>
  <c r="H65" i="29"/>
  <c r="G65" i="29"/>
  <c r="BZ64" i="29"/>
  <c r="BX64" i="29"/>
  <c r="BT64" i="29"/>
  <c r="BP64" i="29"/>
  <c r="BN64" i="29"/>
  <c r="BJ64" i="29"/>
  <c r="BF64" i="29"/>
  <c r="BD64" i="29"/>
  <c r="AZ64" i="29"/>
  <c r="AV64" i="29"/>
  <c r="AT64" i="29"/>
  <c r="AP64" i="29"/>
  <c r="AL64" i="29"/>
  <c r="AJ64" i="29"/>
  <c r="AF64" i="29"/>
  <c r="AB64" i="29"/>
  <c r="Z64" i="29"/>
  <c r="V64" i="29"/>
  <c r="R64" i="29"/>
  <c r="P64" i="29"/>
  <c r="L64" i="29"/>
  <c r="H64" i="29"/>
  <c r="G64" i="29"/>
  <c r="BZ63" i="29"/>
  <c r="BX63" i="29"/>
  <c r="BT63" i="29"/>
  <c r="BP63" i="29"/>
  <c r="BN63" i="29"/>
  <c r="BJ63" i="29"/>
  <c r="BF63" i="29"/>
  <c r="BD63" i="29"/>
  <c r="AZ63" i="29"/>
  <c r="AV63" i="29"/>
  <c r="AT63" i="29"/>
  <c r="AP63" i="29"/>
  <c r="AL63" i="29"/>
  <c r="AJ63" i="29"/>
  <c r="AF63" i="29"/>
  <c r="AB63" i="29"/>
  <c r="Z63" i="29"/>
  <c r="V63" i="29"/>
  <c r="R63" i="29"/>
  <c r="P63" i="29"/>
  <c r="L63" i="29"/>
  <c r="H63" i="29"/>
  <c r="G63" i="29"/>
  <c r="BZ62" i="29"/>
  <c r="BX62" i="29"/>
  <c r="BT62" i="29"/>
  <c r="BP62" i="29"/>
  <c r="BN62" i="29"/>
  <c r="BJ62" i="29"/>
  <c r="BF62" i="29"/>
  <c r="BD62" i="29"/>
  <c r="AZ62" i="29"/>
  <c r="AV62" i="29"/>
  <c r="AT62" i="29"/>
  <c r="AP62" i="29"/>
  <c r="AL62" i="29"/>
  <c r="AJ62" i="29"/>
  <c r="AF62" i="29"/>
  <c r="AB62" i="29"/>
  <c r="Z62" i="29"/>
  <c r="V62" i="29"/>
  <c r="R62" i="29"/>
  <c r="P62" i="29"/>
  <c r="L62" i="29"/>
  <c r="H62" i="29"/>
  <c r="G62" i="29"/>
  <c r="BZ61" i="29"/>
  <c r="BX61" i="29"/>
  <c r="BT61" i="29"/>
  <c r="BP61" i="29"/>
  <c r="BN61" i="29"/>
  <c r="BJ61" i="29"/>
  <c r="BF61" i="29"/>
  <c r="BD61" i="29"/>
  <c r="AZ61" i="29"/>
  <c r="AV61" i="29"/>
  <c r="AT61" i="29"/>
  <c r="AP61" i="29"/>
  <c r="AL61" i="29"/>
  <c r="AJ61" i="29"/>
  <c r="AF61" i="29"/>
  <c r="AB61" i="29"/>
  <c r="Z61" i="29"/>
  <c r="V61" i="29"/>
  <c r="R61" i="29"/>
  <c r="P61" i="29"/>
  <c r="L61" i="29"/>
  <c r="H61" i="29"/>
  <c r="G61" i="29"/>
  <c r="BZ60" i="29"/>
  <c r="BX60" i="29"/>
  <c r="BT60" i="29"/>
  <c r="BP60" i="29"/>
  <c r="BN60" i="29"/>
  <c r="BJ60" i="29"/>
  <c r="BF60" i="29"/>
  <c r="BD60" i="29"/>
  <c r="AZ60" i="29"/>
  <c r="AV60" i="29"/>
  <c r="AT60" i="29"/>
  <c r="AP60" i="29"/>
  <c r="AL60" i="29"/>
  <c r="AJ60" i="29"/>
  <c r="AF60" i="29"/>
  <c r="AB60" i="29"/>
  <c r="Z60" i="29"/>
  <c r="V60" i="29"/>
  <c r="R60" i="29"/>
  <c r="P60" i="29"/>
  <c r="L60" i="29"/>
  <c r="H60" i="29"/>
  <c r="G60" i="29"/>
  <c r="BZ59" i="29"/>
  <c r="BX59" i="29"/>
  <c r="BT59" i="29"/>
  <c r="BP59" i="29"/>
  <c r="BN59" i="29"/>
  <c r="BJ59" i="29"/>
  <c r="BF59" i="29"/>
  <c r="BD59" i="29"/>
  <c r="AZ59" i="29"/>
  <c r="AV59" i="29"/>
  <c r="AT59" i="29"/>
  <c r="AP59" i="29"/>
  <c r="AL59" i="29"/>
  <c r="AJ59" i="29"/>
  <c r="AF59" i="29"/>
  <c r="AB59" i="29"/>
  <c r="Z59" i="29"/>
  <c r="V59" i="29"/>
  <c r="R59" i="29"/>
  <c r="P59" i="29"/>
  <c r="L59" i="29"/>
  <c r="H59" i="29"/>
  <c r="G59" i="29"/>
  <c r="BZ58" i="29"/>
  <c r="BX58" i="29"/>
  <c r="BT58" i="29"/>
  <c r="BP58" i="29"/>
  <c r="BN58" i="29"/>
  <c r="BJ58" i="29"/>
  <c r="BF58" i="29"/>
  <c r="BD58" i="29"/>
  <c r="AZ58" i="29"/>
  <c r="AV58" i="29"/>
  <c r="AT58" i="29"/>
  <c r="AP58" i="29"/>
  <c r="AL58" i="29"/>
  <c r="AJ58" i="29"/>
  <c r="AF58" i="29"/>
  <c r="AB58" i="29"/>
  <c r="Z58" i="29"/>
  <c r="V58" i="29"/>
  <c r="R58" i="29"/>
  <c r="P58" i="29"/>
  <c r="L58" i="29"/>
  <c r="H58" i="29"/>
  <c r="G58" i="29"/>
  <c r="BZ57" i="29"/>
  <c r="BX57" i="29"/>
  <c r="BT57" i="29"/>
  <c r="BP57" i="29"/>
  <c r="BN57" i="29"/>
  <c r="BJ57" i="29"/>
  <c r="BF57" i="29"/>
  <c r="BD57" i="29"/>
  <c r="AZ57" i="29"/>
  <c r="AV57" i="29"/>
  <c r="AT57" i="29"/>
  <c r="AP57" i="29"/>
  <c r="AL57" i="29"/>
  <c r="AJ57" i="29"/>
  <c r="AF57" i="29"/>
  <c r="AB57" i="29"/>
  <c r="Z57" i="29"/>
  <c r="V57" i="29"/>
  <c r="R57" i="29"/>
  <c r="P57" i="29"/>
  <c r="L57" i="29"/>
  <c r="H57" i="29"/>
  <c r="G57" i="29"/>
  <c r="BZ56" i="29"/>
  <c r="BX56" i="29"/>
  <c r="BT56" i="29"/>
  <c r="BP56" i="29"/>
  <c r="BN56" i="29"/>
  <c r="BJ56" i="29"/>
  <c r="BF56" i="29"/>
  <c r="BD56" i="29"/>
  <c r="AZ56" i="29"/>
  <c r="AV56" i="29"/>
  <c r="AT56" i="29"/>
  <c r="AP56" i="29"/>
  <c r="AL56" i="29"/>
  <c r="AJ56" i="29"/>
  <c r="AF56" i="29"/>
  <c r="AB56" i="29"/>
  <c r="Z56" i="29"/>
  <c r="V56" i="29"/>
  <c r="R56" i="29"/>
  <c r="P56" i="29"/>
  <c r="L56" i="29"/>
  <c r="H56" i="29"/>
  <c r="G56" i="29"/>
  <c r="BZ55" i="29"/>
  <c r="BX55" i="29"/>
  <c r="BT55" i="29"/>
  <c r="BP55" i="29"/>
  <c r="BN55" i="29"/>
  <c r="BJ55" i="29"/>
  <c r="BF55" i="29"/>
  <c r="BD55" i="29"/>
  <c r="AZ55" i="29"/>
  <c r="AV55" i="29"/>
  <c r="AT55" i="29"/>
  <c r="AP55" i="29"/>
  <c r="AL55" i="29"/>
  <c r="AJ55" i="29"/>
  <c r="AF55" i="29"/>
  <c r="AB55" i="29"/>
  <c r="Z55" i="29"/>
  <c r="V55" i="29"/>
  <c r="R55" i="29"/>
  <c r="P55" i="29"/>
  <c r="L55" i="29"/>
  <c r="H55" i="29"/>
  <c r="G55" i="29"/>
  <c r="BZ54" i="29"/>
  <c r="BX54" i="29"/>
  <c r="BT54" i="29"/>
  <c r="BP54" i="29"/>
  <c r="BN54" i="29"/>
  <c r="BJ54" i="29"/>
  <c r="BF54" i="29"/>
  <c r="BD54" i="29"/>
  <c r="AZ54" i="29"/>
  <c r="AV54" i="29"/>
  <c r="AT54" i="29"/>
  <c r="AP54" i="29"/>
  <c r="AL54" i="29"/>
  <c r="AJ54" i="29"/>
  <c r="AF54" i="29"/>
  <c r="AB54" i="29"/>
  <c r="Z54" i="29"/>
  <c r="V54" i="29"/>
  <c r="R54" i="29"/>
  <c r="P54" i="29"/>
  <c r="L54" i="29"/>
  <c r="H54" i="29"/>
  <c r="G54" i="29"/>
  <c r="BZ53" i="29"/>
  <c r="BX53" i="29"/>
  <c r="BT53" i="29"/>
  <c r="BP53" i="29"/>
  <c r="BN53" i="29"/>
  <c r="BJ53" i="29"/>
  <c r="BF53" i="29"/>
  <c r="BD53" i="29"/>
  <c r="AZ53" i="29"/>
  <c r="AV53" i="29"/>
  <c r="AT53" i="29"/>
  <c r="AP53" i="29"/>
  <c r="AL53" i="29"/>
  <c r="AJ53" i="29"/>
  <c r="AF53" i="29"/>
  <c r="AB53" i="29"/>
  <c r="Z53" i="29"/>
  <c r="V53" i="29"/>
  <c r="R53" i="29"/>
  <c r="P53" i="29"/>
  <c r="L53" i="29"/>
  <c r="H53" i="29"/>
  <c r="G53" i="29"/>
  <c r="BZ52" i="29"/>
  <c r="BX52" i="29"/>
  <c r="BT52" i="29"/>
  <c r="BP52" i="29"/>
  <c r="BN52" i="29"/>
  <c r="BJ52" i="29"/>
  <c r="BF52" i="29"/>
  <c r="BD52" i="29"/>
  <c r="AZ52" i="29"/>
  <c r="AV52" i="29"/>
  <c r="AT52" i="29"/>
  <c r="AP52" i="29"/>
  <c r="AL52" i="29"/>
  <c r="AJ52" i="29"/>
  <c r="AF52" i="29"/>
  <c r="AB52" i="29"/>
  <c r="Z52" i="29"/>
  <c r="V52" i="29"/>
  <c r="R52" i="29"/>
  <c r="P52" i="29"/>
  <c r="L52" i="29"/>
  <c r="H52" i="29"/>
  <c r="G52" i="29"/>
  <c r="BZ51" i="29"/>
  <c r="BX51" i="29"/>
  <c r="BT51" i="29"/>
  <c r="BP51" i="29"/>
  <c r="BN51" i="29"/>
  <c r="BJ51" i="29"/>
  <c r="BF51" i="29"/>
  <c r="BD51" i="29"/>
  <c r="AZ51" i="29"/>
  <c r="AV51" i="29"/>
  <c r="AT51" i="29"/>
  <c r="AP51" i="29"/>
  <c r="AL51" i="29"/>
  <c r="AJ51" i="29"/>
  <c r="AF51" i="29"/>
  <c r="AB51" i="29"/>
  <c r="Z51" i="29"/>
  <c r="V51" i="29"/>
  <c r="R51" i="29"/>
  <c r="P51" i="29"/>
  <c r="L51" i="29"/>
  <c r="H51" i="29"/>
  <c r="G51" i="29"/>
  <c r="BZ50" i="29"/>
  <c r="BX50" i="29"/>
  <c r="BT50" i="29"/>
  <c r="BP50" i="29"/>
  <c r="BN50" i="29"/>
  <c r="BJ50" i="29"/>
  <c r="BF50" i="29"/>
  <c r="BD50" i="29"/>
  <c r="AZ50" i="29"/>
  <c r="AV50" i="29"/>
  <c r="AT50" i="29"/>
  <c r="AP50" i="29"/>
  <c r="AL50" i="29"/>
  <c r="AJ50" i="29"/>
  <c r="AF50" i="29"/>
  <c r="AB50" i="29"/>
  <c r="Z50" i="29"/>
  <c r="V50" i="29"/>
  <c r="R50" i="29"/>
  <c r="P50" i="29"/>
  <c r="L50" i="29"/>
  <c r="H50" i="29"/>
  <c r="G50" i="29"/>
  <c r="BZ49" i="29"/>
  <c r="BX49" i="29"/>
  <c r="BT49" i="29"/>
  <c r="BP49" i="29"/>
  <c r="BN49" i="29"/>
  <c r="BJ49" i="29"/>
  <c r="BF49" i="29"/>
  <c r="BD49" i="29"/>
  <c r="AZ49" i="29"/>
  <c r="AV49" i="29"/>
  <c r="AT49" i="29"/>
  <c r="AP49" i="29"/>
  <c r="AL49" i="29"/>
  <c r="AJ49" i="29"/>
  <c r="AF49" i="29"/>
  <c r="AB49" i="29"/>
  <c r="Z49" i="29"/>
  <c r="V49" i="29"/>
  <c r="R49" i="29"/>
  <c r="P49" i="29"/>
  <c r="L49" i="29"/>
  <c r="H49" i="29"/>
  <c r="G49" i="29"/>
  <c r="BZ48" i="29"/>
  <c r="BX48" i="29"/>
  <c r="BT48" i="29"/>
  <c r="BP48" i="29"/>
  <c r="BN48" i="29"/>
  <c r="BJ48" i="29"/>
  <c r="BF48" i="29"/>
  <c r="BD48" i="29"/>
  <c r="AZ48" i="29"/>
  <c r="AV48" i="29"/>
  <c r="AT48" i="29"/>
  <c r="AP48" i="29"/>
  <c r="AL48" i="29"/>
  <c r="AJ48" i="29"/>
  <c r="AF48" i="29"/>
  <c r="AB48" i="29"/>
  <c r="Z48" i="29"/>
  <c r="V48" i="29"/>
  <c r="R48" i="29"/>
  <c r="P48" i="29"/>
  <c r="L48" i="29"/>
  <c r="H48" i="29"/>
  <c r="G48" i="29"/>
  <c r="BZ47" i="29"/>
  <c r="BX47" i="29"/>
  <c r="BT47" i="29"/>
  <c r="BP47" i="29"/>
  <c r="BN47" i="29"/>
  <c r="BJ47" i="29"/>
  <c r="BF47" i="29"/>
  <c r="BD47" i="29"/>
  <c r="AZ47" i="29"/>
  <c r="AV47" i="29"/>
  <c r="AT47" i="29"/>
  <c r="AP47" i="29"/>
  <c r="AL47" i="29"/>
  <c r="AJ47" i="29"/>
  <c r="AF47" i="29"/>
  <c r="AB47" i="29"/>
  <c r="Z47" i="29"/>
  <c r="V47" i="29"/>
  <c r="R47" i="29"/>
  <c r="P47" i="29"/>
  <c r="L47" i="29"/>
  <c r="H47" i="29"/>
  <c r="G47" i="29"/>
  <c r="BZ46" i="29"/>
  <c r="BX46" i="29"/>
  <c r="BT46" i="29"/>
  <c r="BP46" i="29"/>
  <c r="BN46" i="29"/>
  <c r="BJ46" i="29"/>
  <c r="BF46" i="29"/>
  <c r="BD46" i="29"/>
  <c r="AZ46" i="29"/>
  <c r="AV46" i="29"/>
  <c r="AT46" i="29"/>
  <c r="AP46" i="29"/>
  <c r="AL46" i="29"/>
  <c r="AJ46" i="29"/>
  <c r="AF46" i="29"/>
  <c r="AB46" i="29"/>
  <c r="Z46" i="29"/>
  <c r="V46" i="29"/>
  <c r="R46" i="29"/>
  <c r="P46" i="29"/>
  <c r="L46" i="29"/>
  <c r="H46" i="29"/>
  <c r="G46" i="29"/>
  <c r="BZ45" i="29"/>
  <c r="BX45" i="29"/>
  <c r="BT45" i="29"/>
  <c r="BP45" i="29"/>
  <c r="BN45" i="29"/>
  <c r="BJ45" i="29"/>
  <c r="BF45" i="29"/>
  <c r="BD45" i="29"/>
  <c r="AZ45" i="29"/>
  <c r="AV45" i="29"/>
  <c r="AT45" i="29"/>
  <c r="AP45" i="29"/>
  <c r="AL45" i="29"/>
  <c r="AJ45" i="29"/>
  <c r="AF45" i="29"/>
  <c r="AB45" i="29"/>
  <c r="Z45" i="29"/>
  <c r="V45" i="29"/>
  <c r="R45" i="29"/>
  <c r="P45" i="29"/>
  <c r="L45" i="29"/>
  <c r="H45" i="29"/>
  <c r="G45" i="29"/>
  <c r="BZ44" i="29"/>
  <c r="BX44" i="29"/>
  <c r="BT44" i="29"/>
  <c r="BP44" i="29"/>
  <c r="BN44" i="29"/>
  <c r="BJ44" i="29"/>
  <c r="BF44" i="29"/>
  <c r="BD44" i="29"/>
  <c r="AZ44" i="29"/>
  <c r="AV44" i="29"/>
  <c r="AT44" i="29"/>
  <c r="AP44" i="29"/>
  <c r="AL44" i="29"/>
  <c r="AJ44" i="29"/>
  <c r="AF44" i="29"/>
  <c r="AB44" i="29"/>
  <c r="Z44" i="29"/>
  <c r="V44" i="29"/>
  <c r="R44" i="29"/>
  <c r="P44" i="29"/>
  <c r="L44" i="29"/>
  <c r="H44" i="29"/>
  <c r="G44" i="29"/>
  <c r="BZ43" i="29"/>
  <c r="BX43" i="29"/>
  <c r="BT43" i="29"/>
  <c r="BP43" i="29"/>
  <c r="BN43" i="29"/>
  <c r="BJ43" i="29"/>
  <c r="BF43" i="29"/>
  <c r="BD43" i="29"/>
  <c r="AZ43" i="29"/>
  <c r="AV43" i="29"/>
  <c r="AT43" i="29"/>
  <c r="AP43" i="29"/>
  <c r="AL43" i="29"/>
  <c r="AJ43" i="29"/>
  <c r="AF43" i="29"/>
  <c r="AB43" i="29"/>
  <c r="Z43" i="29"/>
  <c r="V43" i="29"/>
  <c r="R43" i="29"/>
  <c r="P43" i="29"/>
  <c r="L43" i="29"/>
  <c r="H43" i="29"/>
  <c r="G43" i="29"/>
  <c r="C43" i="29"/>
  <c r="BZ42" i="29"/>
  <c r="BX42" i="29"/>
  <c r="BT42" i="29"/>
  <c r="BP42" i="29"/>
  <c r="BN42" i="29"/>
  <c r="BJ42" i="29"/>
  <c r="BF42" i="29"/>
  <c r="BD42" i="29"/>
  <c r="AZ42" i="29"/>
  <c r="AV42" i="29"/>
  <c r="AT42" i="29"/>
  <c r="AP42" i="29"/>
  <c r="AL42" i="29"/>
  <c r="AJ42" i="29"/>
  <c r="AF42" i="29"/>
  <c r="AB42" i="29"/>
  <c r="Z42" i="29"/>
  <c r="V42" i="29"/>
  <c r="R42" i="29"/>
  <c r="P42" i="29"/>
  <c r="L42" i="29"/>
  <c r="H42" i="29"/>
  <c r="G42" i="29"/>
  <c r="BZ28" i="29"/>
  <c r="BX28" i="29"/>
  <c r="BT28" i="29"/>
  <c r="BP28" i="29"/>
  <c r="BN28" i="29"/>
  <c r="BJ28" i="29"/>
  <c r="BF28" i="29"/>
  <c r="BD28" i="29"/>
  <c r="AZ28" i="29"/>
  <c r="AV28" i="29"/>
  <c r="AT28" i="29"/>
  <c r="AP28" i="29"/>
  <c r="AL28" i="29"/>
  <c r="AJ28" i="29"/>
  <c r="AF28" i="29"/>
  <c r="AB28" i="29"/>
  <c r="Z28" i="29"/>
  <c r="V28" i="29"/>
  <c r="R28" i="29"/>
  <c r="P28" i="29"/>
  <c r="L28" i="29"/>
  <c r="H28" i="29"/>
  <c r="G28" i="29"/>
  <c r="BZ27" i="29"/>
  <c r="BX27" i="29"/>
  <c r="BT27" i="29"/>
  <c r="BP27" i="29"/>
  <c r="BN27" i="29"/>
  <c r="BJ27" i="29"/>
  <c r="BF27" i="29"/>
  <c r="BD27" i="29"/>
  <c r="AZ27" i="29"/>
  <c r="AV27" i="29"/>
  <c r="AT27" i="29"/>
  <c r="AP27" i="29"/>
  <c r="AL27" i="29"/>
  <c r="AJ27" i="29"/>
  <c r="AF27" i="29"/>
  <c r="AB27" i="29"/>
  <c r="Z27" i="29"/>
  <c r="V27" i="29"/>
  <c r="R27" i="29"/>
  <c r="P27" i="29"/>
  <c r="L27" i="29"/>
  <c r="H27" i="29"/>
  <c r="G27" i="29"/>
  <c r="BZ26" i="29"/>
  <c r="BX26" i="29"/>
  <c r="BT26" i="29"/>
  <c r="BP26" i="29"/>
  <c r="BN26" i="29"/>
  <c r="BJ26" i="29"/>
  <c r="BF26" i="29"/>
  <c r="BD26" i="29"/>
  <c r="AZ26" i="29"/>
  <c r="AV26" i="29"/>
  <c r="AT26" i="29"/>
  <c r="AP26" i="29"/>
  <c r="AL26" i="29"/>
  <c r="AJ26" i="29"/>
  <c r="AF26" i="29"/>
  <c r="AB26" i="29"/>
  <c r="Z26" i="29"/>
  <c r="V26" i="29"/>
  <c r="R26" i="29"/>
  <c r="P26" i="29"/>
  <c r="L26" i="29"/>
  <c r="H26" i="29"/>
  <c r="G26" i="29"/>
  <c r="BZ25" i="29"/>
  <c r="BX25" i="29"/>
  <c r="BT25" i="29"/>
  <c r="BP25" i="29"/>
  <c r="BN25" i="29"/>
  <c r="BJ25" i="29"/>
  <c r="BF25" i="29"/>
  <c r="BD25" i="29"/>
  <c r="AZ25" i="29"/>
  <c r="AV25" i="29"/>
  <c r="AT25" i="29"/>
  <c r="AP25" i="29"/>
  <c r="AL25" i="29"/>
  <c r="AJ25" i="29"/>
  <c r="AF25" i="29"/>
  <c r="AB25" i="29"/>
  <c r="Z25" i="29"/>
  <c r="V25" i="29"/>
  <c r="R25" i="29"/>
  <c r="P25" i="29"/>
  <c r="L25" i="29"/>
  <c r="H25" i="29"/>
  <c r="G25" i="29"/>
  <c r="BZ24" i="29"/>
  <c r="BX24" i="29"/>
  <c r="BT24" i="29"/>
  <c r="BP24" i="29"/>
  <c r="BN24" i="29"/>
  <c r="BJ24" i="29"/>
  <c r="BF24" i="29"/>
  <c r="BD24" i="29"/>
  <c r="AZ24" i="29"/>
  <c r="AV24" i="29"/>
  <c r="AT24" i="29"/>
  <c r="AP24" i="29"/>
  <c r="AL24" i="29"/>
  <c r="AJ24" i="29"/>
  <c r="AF24" i="29"/>
  <c r="AB24" i="29"/>
  <c r="Z24" i="29"/>
  <c r="V24" i="29"/>
  <c r="R24" i="29"/>
  <c r="P24" i="29"/>
  <c r="L24" i="29"/>
  <c r="H24" i="29"/>
  <c r="G24" i="29"/>
  <c r="BZ23" i="29"/>
  <c r="BX23" i="29"/>
  <c r="BT23" i="29"/>
  <c r="BP23" i="29"/>
  <c r="BN23" i="29"/>
  <c r="BJ23" i="29"/>
  <c r="BF23" i="29"/>
  <c r="BD23" i="29"/>
  <c r="AZ23" i="29"/>
  <c r="AV23" i="29"/>
  <c r="AT23" i="29"/>
  <c r="AP23" i="29"/>
  <c r="AL23" i="29"/>
  <c r="AJ23" i="29"/>
  <c r="AF23" i="29"/>
  <c r="AB23" i="29"/>
  <c r="Z23" i="29"/>
  <c r="V23" i="29"/>
  <c r="R23" i="29"/>
  <c r="P23" i="29"/>
  <c r="L23" i="29"/>
  <c r="H23" i="29"/>
  <c r="G23" i="29"/>
  <c r="BZ22" i="29"/>
  <c r="BX22" i="29"/>
  <c r="BT22" i="29"/>
  <c r="BP22" i="29"/>
  <c r="BN22" i="29"/>
  <c r="BJ22" i="29"/>
  <c r="BF22" i="29"/>
  <c r="BD22" i="29"/>
  <c r="AZ22" i="29"/>
  <c r="AV22" i="29"/>
  <c r="AT22" i="29"/>
  <c r="AP22" i="29"/>
  <c r="AL22" i="29"/>
  <c r="AJ22" i="29"/>
  <c r="AF22" i="29"/>
  <c r="AB22" i="29"/>
  <c r="Z22" i="29"/>
  <c r="V22" i="29"/>
  <c r="R22" i="29"/>
  <c r="P22" i="29"/>
  <c r="L22" i="29"/>
  <c r="H22" i="29"/>
  <c r="G22" i="29"/>
  <c r="BZ21" i="29"/>
  <c r="BX21" i="29"/>
  <c r="BT21" i="29"/>
  <c r="BP21" i="29"/>
  <c r="BN21" i="29"/>
  <c r="BJ21" i="29"/>
  <c r="BF21" i="29"/>
  <c r="BD21" i="29"/>
  <c r="AZ21" i="29"/>
  <c r="AV21" i="29"/>
  <c r="AT21" i="29"/>
  <c r="AP21" i="29"/>
  <c r="AL21" i="29"/>
  <c r="AJ21" i="29"/>
  <c r="AF21" i="29"/>
  <c r="AB21" i="29"/>
  <c r="Z21" i="29"/>
  <c r="V21" i="29"/>
  <c r="R21" i="29"/>
  <c r="P21" i="29"/>
  <c r="L21" i="29"/>
  <c r="H21" i="29"/>
  <c r="G21" i="29"/>
  <c r="BZ20" i="29"/>
  <c r="BX20" i="29"/>
  <c r="BT20" i="29"/>
  <c r="BP20" i="29"/>
  <c r="BN20" i="29"/>
  <c r="BJ20" i="29"/>
  <c r="BF20" i="29"/>
  <c r="BD20" i="29"/>
  <c r="AZ20" i="29"/>
  <c r="AV20" i="29"/>
  <c r="AT20" i="29"/>
  <c r="AP20" i="29"/>
  <c r="AL20" i="29"/>
  <c r="AJ20" i="29"/>
  <c r="AF20" i="29"/>
  <c r="AB20" i="29"/>
  <c r="Z20" i="29"/>
  <c r="V20" i="29"/>
  <c r="R20" i="29"/>
  <c r="P20" i="29"/>
  <c r="L20" i="29"/>
  <c r="H20" i="29"/>
  <c r="G20" i="29"/>
  <c r="BZ19" i="29"/>
  <c r="BX19" i="29"/>
  <c r="BT19" i="29"/>
  <c r="BP19" i="29"/>
  <c r="BN19" i="29"/>
  <c r="BJ19" i="29"/>
  <c r="BF19" i="29"/>
  <c r="BD19" i="29"/>
  <c r="AZ19" i="29"/>
  <c r="AV19" i="29"/>
  <c r="AT19" i="29"/>
  <c r="AP19" i="29"/>
  <c r="AL19" i="29"/>
  <c r="AJ19" i="29"/>
  <c r="AF19" i="29"/>
  <c r="AB19" i="29"/>
  <c r="Z19" i="29"/>
  <c r="V19" i="29"/>
  <c r="R19" i="29"/>
  <c r="P19" i="29"/>
  <c r="L19" i="29"/>
  <c r="H19" i="29"/>
  <c r="G19" i="29"/>
  <c r="BZ18" i="29"/>
  <c r="BX18" i="29"/>
  <c r="BT18" i="29"/>
  <c r="BP18" i="29"/>
  <c r="BN18" i="29"/>
  <c r="BJ18" i="29"/>
  <c r="BF18" i="29"/>
  <c r="BD18" i="29"/>
  <c r="AZ18" i="29"/>
  <c r="AV18" i="29"/>
  <c r="AT18" i="29"/>
  <c r="AP18" i="29"/>
  <c r="AL18" i="29"/>
  <c r="AJ18" i="29"/>
  <c r="AF18" i="29"/>
  <c r="AB18" i="29"/>
  <c r="Z18" i="29"/>
  <c r="V18" i="29"/>
  <c r="R18" i="29"/>
  <c r="P18" i="29"/>
  <c r="L18" i="29"/>
  <c r="H18" i="29"/>
  <c r="G18" i="29"/>
  <c r="BZ17" i="29"/>
  <c r="BX17" i="29"/>
  <c r="BT17" i="29"/>
  <c r="BP17" i="29"/>
  <c r="BN17" i="29"/>
  <c r="BJ17" i="29"/>
  <c r="BF17" i="29"/>
  <c r="BD17" i="29"/>
  <c r="AZ17" i="29"/>
  <c r="AV17" i="29"/>
  <c r="AT17" i="29"/>
  <c r="AP17" i="29"/>
  <c r="AL17" i="29"/>
  <c r="AJ17" i="29"/>
  <c r="AF17" i="29"/>
  <c r="AB17" i="29"/>
  <c r="Z17" i="29"/>
  <c r="V17" i="29"/>
  <c r="R17" i="29"/>
  <c r="P17" i="29"/>
  <c r="L17" i="29"/>
  <c r="H17" i="29"/>
  <c r="G17" i="29"/>
  <c r="BZ16" i="29"/>
  <c r="BX16" i="29"/>
  <c r="BT16" i="29"/>
  <c r="BP16" i="29"/>
  <c r="BN16" i="29"/>
  <c r="BJ16" i="29"/>
  <c r="BF16" i="29"/>
  <c r="BD16" i="29"/>
  <c r="AZ16" i="29"/>
  <c r="AV16" i="29"/>
  <c r="AT16" i="29"/>
  <c r="AP16" i="29"/>
  <c r="AL16" i="29"/>
  <c r="AJ16" i="29"/>
  <c r="AF16" i="29"/>
  <c r="AB16" i="29"/>
  <c r="Z16" i="29"/>
  <c r="V16" i="29"/>
  <c r="R16" i="29"/>
  <c r="P16" i="29"/>
  <c r="L16" i="29"/>
  <c r="H16" i="29"/>
  <c r="G16" i="29"/>
  <c r="BZ15" i="29"/>
  <c r="BX15" i="29"/>
  <c r="BT15" i="29"/>
  <c r="BP15" i="29"/>
  <c r="BN15" i="29"/>
  <c r="BJ15" i="29"/>
  <c r="BF15" i="29"/>
  <c r="BD15" i="29"/>
  <c r="AZ15" i="29"/>
  <c r="AV15" i="29"/>
  <c r="AT15" i="29"/>
  <c r="AP15" i="29"/>
  <c r="AL15" i="29"/>
  <c r="AJ15" i="29"/>
  <c r="AF15" i="29"/>
  <c r="AB15" i="29"/>
  <c r="Z15" i="29"/>
  <c r="V15" i="29"/>
  <c r="R15" i="29"/>
  <c r="P15" i="29"/>
  <c r="L15" i="29"/>
  <c r="H15" i="29"/>
  <c r="G15" i="29"/>
  <c r="BZ14" i="29"/>
  <c r="BX14" i="29"/>
  <c r="BT14" i="29"/>
  <c r="BP14" i="29"/>
  <c r="BN14" i="29"/>
  <c r="BJ14" i="29"/>
  <c r="BF14" i="29"/>
  <c r="BD14" i="29"/>
  <c r="AZ14" i="29"/>
  <c r="AV14" i="29"/>
  <c r="AT14" i="29"/>
  <c r="AP14" i="29"/>
  <c r="AL14" i="29"/>
  <c r="AJ14" i="29"/>
  <c r="AF14" i="29"/>
  <c r="AB14" i="29"/>
  <c r="Z14" i="29"/>
  <c r="V14" i="29"/>
  <c r="R14" i="29"/>
  <c r="P14" i="29"/>
  <c r="L14" i="29"/>
  <c r="H14" i="29"/>
  <c r="G14" i="29"/>
  <c r="BZ13" i="29"/>
  <c r="BX13" i="29"/>
  <c r="BT13" i="29"/>
  <c r="BP13" i="29"/>
  <c r="BN13" i="29"/>
  <c r="BJ13" i="29"/>
  <c r="BF13" i="29"/>
  <c r="BD13" i="29"/>
  <c r="AZ13" i="29"/>
  <c r="AV13" i="29"/>
  <c r="AT13" i="29"/>
  <c r="AP13" i="29"/>
  <c r="AL13" i="29"/>
  <c r="AJ13" i="29"/>
  <c r="AF13" i="29"/>
  <c r="AB13" i="29"/>
  <c r="Z13" i="29"/>
  <c r="V13" i="29"/>
  <c r="R13" i="29"/>
  <c r="P13" i="29"/>
  <c r="L13" i="29"/>
  <c r="H13" i="29"/>
  <c r="G13" i="29"/>
  <c r="BZ12" i="29"/>
  <c r="BX12" i="29"/>
  <c r="BT12" i="29"/>
  <c r="BP12" i="29"/>
  <c r="BN12" i="29"/>
  <c r="BJ12" i="29"/>
  <c r="BF12" i="29"/>
  <c r="BD12" i="29"/>
  <c r="AZ12" i="29"/>
  <c r="AV12" i="29"/>
  <c r="AT12" i="29"/>
  <c r="AP12" i="29"/>
  <c r="AL12" i="29"/>
  <c r="AJ12" i="29"/>
  <c r="AF12" i="29"/>
  <c r="AB12" i="29"/>
  <c r="Z12" i="29"/>
  <c r="V12" i="29"/>
  <c r="R12" i="29"/>
  <c r="P12" i="29"/>
  <c r="L12" i="29"/>
  <c r="H12" i="29"/>
  <c r="G12" i="29"/>
  <c r="BZ11" i="29"/>
  <c r="BX11" i="29"/>
  <c r="BT11" i="29"/>
  <c r="BP11" i="29"/>
  <c r="BN11" i="29"/>
  <c r="BJ11" i="29"/>
  <c r="BF11" i="29"/>
  <c r="BD11" i="29"/>
  <c r="AZ11" i="29"/>
  <c r="AV11" i="29"/>
  <c r="AT11" i="29"/>
  <c r="AP11" i="29"/>
  <c r="AL11" i="29"/>
  <c r="AJ11" i="29"/>
  <c r="AF11" i="29"/>
  <c r="AB11" i="29"/>
  <c r="Z11" i="29"/>
  <c r="V11" i="29"/>
  <c r="R11" i="29"/>
  <c r="P11" i="29"/>
  <c r="L11" i="29"/>
  <c r="H11" i="29"/>
  <c r="G11" i="29"/>
  <c r="BZ10" i="29"/>
  <c r="BX10" i="29"/>
  <c r="BT10" i="29"/>
  <c r="BP10" i="29"/>
  <c r="BN10" i="29"/>
  <c r="BJ10" i="29"/>
  <c r="BF10" i="29"/>
  <c r="BD10" i="29"/>
  <c r="AZ10" i="29"/>
  <c r="AV10" i="29"/>
  <c r="AT10" i="29"/>
  <c r="AP10" i="29"/>
  <c r="AL10" i="29"/>
  <c r="AJ10" i="29"/>
  <c r="AF10" i="29"/>
  <c r="AB10" i="29"/>
  <c r="Z10" i="29"/>
  <c r="V10" i="29"/>
  <c r="R10" i="29"/>
  <c r="P10" i="29"/>
  <c r="L10" i="29"/>
  <c r="H10" i="29"/>
  <c r="G10" i="29"/>
  <c r="BZ9" i="29"/>
  <c r="BX9" i="29"/>
  <c r="BT9" i="29"/>
  <c r="BP9" i="29"/>
  <c r="BN9" i="29"/>
  <c r="BJ9" i="29"/>
  <c r="BF9" i="29"/>
  <c r="BD9" i="29"/>
  <c r="AZ9" i="29"/>
  <c r="AV9" i="29"/>
  <c r="AT9" i="29"/>
  <c r="AP9" i="29"/>
  <c r="AL9" i="29"/>
  <c r="AJ9" i="29"/>
  <c r="AF9" i="29"/>
  <c r="AB9" i="29"/>
  <c r="Z9" i="29"/>
  <c r="V9" i="29"/>
  <c r="R9" i="29"/>
  <c r="P9" i="29"/>
  <c r="L9" i="29"/>
  <c r="H9" i="29"/>
  <c r="G9" i="29"/>
  <c r="BZ8" i="29"/>
  <c r="BX8" i="29"/>
  <c r="BT8" i="29"/>
  <c r="BP8" i="29"/>
  <c r="BN8" i="29"/>
  <c r="BJ8" i="29"/>
  <c r="BF8" i="29"/>
  <c r="BD8" i="29"/>
  <c r="AZ8" i="29"/>
  <c r="AV8" i="29"/>
  <c r="AT8" i="29"/>
  <c r="AP8" i="29"/>
  <c r="AL8" i="29"/>
  <c r="AJ8" i="29"/>
  <c r="AF8" i="29"/>
  <c r="AB8" i="29"/>
  <c r="Z8" i="29"/>
  <c r="V8" i="29"/>
  <c r="R8" i="29"/>
  <c r="P8" i="29"/>
  <c r="L8" i="29"/>
  <c r="H8" i="29"/>
  <c r="G8" i="29"/>
  <c r="BZ7" i="29"/>
  <c r="BX7" i="29"/>
  <c r="BT7" i="29"/>
  <c r="BP7" i="29"/>
  <c r="BN7" i="29"/>
  <c r="BJ7" i="29"/>
  <c r="BF7" i="29"/>
  <c r="BD7" i="29"/>
  <c r="AZ7" i="29"/>
  <c r="AV7" i="29"/>
  <c r="AT7" i="29"/>
  <c r="AP7" i="29"/>
  <c r="AL7" i="29"/>
  <c r="AJ7" i="29"/>
  <c r="AF7" i="29"/>
  <c r="AB7" i="29"/>
  <c r="Z7" i="29"/>
  <c r="V7" i="29"/>
  <c r="R7" i="29"/>
  <c r="P7" i="29"/>
  <c r="L7" i="29"/>
  <c r="H7" i="29"/>
  <c r="G7" i="29"/>
  <c r="BZ6" i="29"/>
  <c r="BX6" i="29"/>
  <c r="BT6" i="29"/>
  <c r="BP6" i="29"/>
  <c r="BN6" i="29"/>
  <c r="BJ6" i="29"/>
  <c r="BF6" i="29"/>
  <c r="BD6" i="29"/>
  <c r="AZ6" i="29"/>
  <c r="AV6" i="29"/>
  <c r="AT6" i="29"/>
  <c r="AP6" i="29"/>
  <c r="AL6" i="29"/>
  <c r="AJ6" i="29"/>
  <c r="AF6" i="29"/>
  <c r="AB6" i="29"/>
  <c r="Z6" i="29"/>
  <c r="V6" i="29"/>
  <c r="R6" i="29"/>
  <c r="P6" i="29"/>
  <c r="L6" i="29"/>
  <c r="H6" i="29"/>
  <c r="G6" i="29"/>
  <c r="BZ5" i="29"/>
  <c r="BX5" i="29"/>
  <c r="BT5" i="29"/>
  <c r="BP5" i="29"/>
  <c r="BN5" i="29"/>
  <c r="BJ5" i="29"/>
  <c r="BF5" i="29"/>
  <c r="BD5" i="29"/>
  <c r="AZ5" i="29"/>
  <c r="AV5" i="29"/>
  <c r="AT5" i="29"/>
  <c r="AP5" i="29"/>
  <c r="AL5" i="29"/>
  <c r="AJ5" i="29"/>
  <c r="AF5" i="29"/>
  <c r="AB5" i="29"/>
  <c r="Z5" i="29"/>
  <c r="V5" i="29"/>
  <c r="R5" i="29"/>
  <c r="P5" i="29"/>
  <c r="L5" i="29"/>
  <c r="H5" i="29"/>
  <c r="G5" i="29"/>
  <c r="BZ4" i="29"/>
  <c r="BX4" i="29"/>
  <c r="BT4" i="29"/>
  <c r="BP4" i="29"/>
  <c r="BN4" i="29"/>
  <c r="BJ4" i="29"/>
  <c r="BF4" i="29"/>
  <c r="BD4" i="29"/>
  <c r="AZ4" i="29"/>
  <c r="AV4" i="29"/>
  <c r="AT4" i="29"/>
  <c r="AP4" i="29"/>
  <c r="AL4" i="29"/>
  <c r="AJ4" i="29"/>
  <c r="AF4" i="29"/>
  <c r="AB4" i="29"/>
  <c r="Z4" i="29"/>
  <c r="V4" i="29"/>
  <c r="R4" i="29"/>
  <c r="P4" i="29"/>
  <c r="L4" i="29"/>
  <c r="H4" i="29"/>
  <c r="G4" i="29"/>
  <c r="C4" i="29"/>
  <c r="BZ3" i="29"/>
  <c r="BX3" i="29"/>
  <c r="BT3" i="29"/>
  <c r="BP3" i="29"/>
  <c r="BN3" i="29"/>
  <c r="BJ3" i="29"/>
  <c r="BF3" i="29"/>
  <c r="BD3" i="29"/>
  <c r="AZ3" i="29"/>
  <c r="AV3" i="29"/>
  <c r="AT3" i="29"/>
  <c r="AP3" i="29"/>
  <c r="AL3" i="29"/>
  <c r="AJ3" i="29"/>
  <c r="AF3" i="29"/>
  <c r="AB3" i="29"/>
  <c r="Z3" i="29"/>
  <c r="V3" i="29"/>
  <c r="R3" i="29"/>
  <c r="P3" i="29"/>
  <c r="L3" i="29"/>
  <c r="H3" i="29"/>
  <c r="G3" i="29"/>
  <c r="F28" i="26"/>
  <c r="C7" i="26"/>
  <c r="C8" i="26"/>
  <c r="BY28" i="26"/>
  <c r="F67" i="26"/>
  <c r="C46" i="26"/>
  <c r="C47" i="26"/>
  <c r="BY67" i="26"/>
  <c r="BY102" i="26"/>
  <c r="C11" i="26"/>
  <c r="BU28" i="26"/>
  <c r="BV28" i="26"/>
  <c r="BW28" i="26"/>
  <c r="C50" i="26"/>
  <c r="BU67" i="26"/>
  <c r="BV67" i="26"/>
  <c r="BW67" i="26"/>
  <c r="BW102" i="26"/>
  <c r="BV102" i="26"/>
  <c r="BU102" i="26"/>
  <c r="BO28" i="26"/>
  <c r="BO67" i="26"/>
  <c r="BO102" i="26"/>
  <c r="BK28" i="26"/>
  <c r="BL28" i="26"/>
  <c r="BM28" i="26"/>
  <c r="BK67" i="26"/>
  <c r="BL67" i="26"/>
  <c r="BM67" i="26"/>
  <c r="BM102" i="26"/>
  <c r="BL102" i="26"/>
  <c r="BK102" i="26"/>
  <c r="BE28" i="26"/>
  <c r="BE67" i="26"/>
  <c r="BE102" i="26"/>
  <c r="BA28" i="26"/>
  <c r="BB28" i="26"/>
  <c r="BC28" i="26"/>
  <c r="BA67" i="26"/>
  <c r="BB67" i="26"/>
  <c r="BC67" i="26"/>
  <c r="BC102" i="26"/>
  <c r="BB102" i="26"/>
  <c r="BA102" i="26"/>
  <c r="AU28" i="26"/>
  <c r="AU67" i="26"/>
  <c r="AU102" i="26"/>
  <c r="AQ28" i="26"/>
  <c r="AR28" i="26"/>
  <c r="AS28" i="26"/>
  <c r="AQ67" i="26"/>
  <c r="AR67" i="26"/>
  <c r="AS67" i="26"/>
  <c r="AS102" i="26"/>
  <c r="AR102" i="26"/>
  <c r="AQ102" i="26"/>
  <c r="AK28" i="26"/>
  <c r="AK67" i="26"/>
  <c r="AK102" i="26"/>
  <c r="AG28" i="26"/>
  <c r="AH28" i="26"/>
  <c r="AI28" i="26"/>
  <c r="AG67" i="26"/>
  <c r="AH67" i="26"/>
  <c r="AI67" i="26"/>
  <c r="AI102" i="26"/>
  <c r="AH102" i="26"/>
  <c r="AG102" i="26"/>
  <c r="AA28" i="26"/>
  <c r="AA67" i="26"/>
  <c r="AA102" i="26"/>
  <c r="W28" i="26"/>
  <c r="X28" i="26"/>
  <c r="Y28" i="26"/>
  <c r="W67" i="26"/>
  <c r="X67" i="26"/>
  <c r="Y67" i="26"/>
  <c r="Y102" i="26"/>
  <c r="X102" i="26"/>
  <c r="W102" i="26"/>
  <c r="Q28" i="26"/>
  <c r="Q67" i="26"/>
  <c r="Q102" i="26"/>
  <c r="M28" i="26"/>
  <c r="N28" i="26"/>
  <c r="O28" i="26"/>
  <c r="M67" i="26"/>
  <c r="N67" i="26"/>
  <c r="O67" i="26"/>
  <c r="O102" i="26"/>
  <c r="N102" i="26"/>
  <c r="M102" i="26"/>
  <c r="F102" i="26"/>
  <c r="C5" i="26"/>
  <c r="H102" i="26"/>
  <c r="C12" i="26"/>
  <c r="C14" i="26"/>
  <c r="G102" i="26"/>
  <c r="F27" i="26"/>
  <c r="BY27" i="26"/>
  <c r="F66" i="26"/>
  <c r="BY66" i="26"/>
  <c r="BY101" i="26"/>
  <c r="BU27" i="26"/>
  <c r="BV27" i="26"/>
  <c r="BW27" i="26"/>
  <c r="BU66" i="26"/>
  <c r="BV66" i="26"/>
  <c r="BW66" i="26"/>
  <c r="BW101" i="26"/>
  <c r="BV101" i="26"/>
  <c r="BU101" i="26"/>
  <c r="BO27" i="26"/>
  <c r="BO66" i="26"/>
  <c r="BO101" i="26"/>
  <c r="BK27" i="26"/>
  <c r="BL27" i="26"/>
  <c r="BM27" i="26"/>
  <c r="BK66" i="26"/>
  <c r="BL66" i="26"/>
  <c r="BM66" i="26"/>
  <c r="BM101" i="26"/>
  <c r="BL101" i="26"/>
  <c r="BK101" i="26"/>
  <c r="BE27" i="26"/>
  <c r="BE66" i="26"/>
  <c r="BE101" i="26"/>
  <c r="BA27" i="26"/>
  <c r="BB27" i="26"/>
  <c r="BC27" i="26"/>
  <c r="BA66" i="26"/>
  <c r="BB66" i="26"/>
  <c r="BC66" i="26"/>
  <c r="BC101" i="26"/>
  <c r="BB101" i="26"/>
  <c r="BA101" i="26"/>
  <c r="AU27" i="26"/>
  <c r="AU66" i="26"/>
  <c r="AU101" i="26"/>
  <c r="AQ27" i="26"/>
  <c r="AR27" i="26"/>
  <c r="AS27" i="26"/>
  <c r="AQ66" i="26"/>
  <c r="AR66" i="26"/>
  <c r="AS66" i="26"/>
  <c r="AS101" i="26"/>
  <c r="AR101" i="26"/>
  <c r="AQ101" i="26"/>
  <c r="AK27" i="26"/>
  <c r="AK66" i="26"/>
  <c r="AK101" i="26"/>
  <c r="AG27" i="26"/>
  <c r="AH27" i="26"/>
  <c r="AI27" i="26"/>
  <c r="AG66" i="26"/>
  <c r="AH66" i="26"/>
  <c r="AI66" i="26"/>
  <c r="AI101" i="26"/>
  <c r="AH101" i="26"/>
  <c r="AG101" i="26"/>
  <c r="AA27" i="26"/>
  <c r="AA66" i="26"/>
  <c r="AA101" i="26"/>
  <c r="W27" i="26"/>
  <c r="X27" i="26"/>
  <c r="Y27" i="26"/>
  <c r="W66" i="26"/>
  <c r="X66" i="26"/>
  <c r="Y66" i="26"/>
  <c r="Y101" i="26"/>
  <c r="X101" i="26"/>
  <c r="W101" i="26"/>
  <c r="Q27" i="26"/>
  <c r="Q66" i="26"/>
  <c r="Q101" i="26"/>
  <c r="M27" i="26"/>
  <c r="N27" i="26"/>
  <c r="O27" i="26"/>
  <c r="M66" i="26"/>
  <c r="N66" i="26"/>
  <c r="O66" i="26"/>
  <c r="O101" i="26"/>
  <c r="N101" i="26"/>
  <c r="M101" i="26"/>
  <c r="F101" i="26"/>
  <c r="H101" i="26"/>
  <c r="G101" i="26"/>
  <c r="F26" i="26"/>
  <c r="BY26" i="26"/>
  <c r="F65" i="26"/>
  <c r="BY65" i="26"/>
  <c r="BY100" i="26"/>
  <c r="BU26" i="26"/>
  <c r="BV26" i="26"/>
  <c r="BW26" i="26"/>
  <c r="BU65" i="26"/>
  <c r="BV65" i="26"/>
  <c r="BW65" i="26"/>
  <c r="BW100" i="26"/>
  <c r="BV100" i="26"/>
  <c r="BU100" i="26"/>
  <c r="BO26" i="26"/>
  <c r="BO65" i="26"/>
  <c r="BO100" i="26"/>
  <c r="BK26" i="26"/>
  <c r="BL26" i="26"/>
  <c r="BM26" i="26"/>
  <c r="BK65" i="26"/>
  <c r="BL65" i="26"/>
  <c r="BM65" i="26"/>
  <c r="BM100" i="26"/>
  <c r="BL100" i="26"/>
  <c r="BK100" i="26"/>
  <c r="BE26" i="26"/>
  <c r="BE65" i="26"/>
  <c r="BE100" i="26"/>
  <c r="BA26" i="26"/>
  <c r="BB26" i="26"/>
  <c r="BC26" i="26"/>
  <c r="BA65" i="26"/>
  <c r="BB65" i="26"/>
  <c r="BC65" i="26"/>
  <c r="BC100" i="26"/>
  <c r="BB100" i="26"/>
  <c r="BA100" i="26"/>
  <c r="AU26" i="26"/>
  <c r="AU65" i="26"/>
  <c r="AU100" i="26"/>
  <c r="AQ26" i="26"/>
  <c r="AR26" i="26"/>
  <c r="AS26" i="26"/>
  <c r="AQ65" i="26"/>
  <c r="AR65" i="26"/>
  <c r="AS65" i="26"/>
  <c r="AS100" i="26"/>
  <c r="AR100" i="26"/>
  <c r="AQ100" i="26"/>
  <c r="AK26" i="26"/>
  <c r="AK65" i="26"/>
  <c r="AK100" i="26"/>
  <c r="AG26" i="26"/>
  <c r="AH26" i="26"/>
  <c r="AI26" i="26"/>
  <c r="AG65" i="26"/>
  <c r="AH65" i="26"/>
  <c r="AI65" i="26"/>
  <c r="AI100" i="26"/>
  <c r="AH100" i="26"/>
  <c r="AG100" i="26"/>
  <c r="AA26" i="26"/>
  <c r="AA65" i="26"/>
  <c r="AA100" i="26"/>
  <c r="W26" i="26"/>
  <c r="X26" i="26"/>
  <c r="Y26" i="26"/>
  <c r="W65" i="26"/>
  <c r="X65" i="26"/>
  <c r="Y65" i="26"/>
  <c r="Y100" i="26"/>
  <c r="X100" i="26"/>
  <c r="W100" i="26"/>
  <c r="Q26" i="26"/>
  <c r="Q65" i="26"/>
  <c r="Q100" i="26"/>
  <c r="M26" i="26"/>
  <c r="N26" i="26"/>
  <c r="O26" i="26"/>
  <c r="M65" i="26"/>
  <c r="N65" i="26"/>
  <c r="O65" i="26"/>
  <c r="O100" i="26"/>
  <c r="N100" i="26"/>
  <c r="M100" i="26"/>
  <c r="F100" i="26"/>
  <c r="H100" i="26"/>
  <c r="G100" i="26"/>
  <c r="F25" i="26"/>
  <c r="BY25" i="26"/>
  <c r="F64" i="26"/>
  <c r="BY64" i="26"/>
  <c r="BY99" i="26"/>
  <c r="BU25" i="26"/>
  <c r="BV25" i="26"/>
  <c r="BW25" i="26"/>
  <c r="BU64" i="26"/>
  <c r="BV64" i="26"/>
  <c r="BW64" i="26"/>
  <c r="BW99" i="26"/>
  <c r="BV99" i="26"/>
  <c r="BU99" i="26"/>
  <c r="BO25" i="26"/>
  <c r="BO64" i="26"/>
  <c r="BO99" i="26"/>
  <c r="BK25" i="26"/>
  <c r="BL25" i="26"/>
  <c r="BM25" i="26"/>
  <c r="BK64" i="26"/>
  <c r="BL64" i="26"/>
  <c r="BM64" i="26"/>
  <c r="BM99" i="26"/>
  <c r="BL99" i="26"/>
  <c r="BK99" i="26"/>
  <c r="BE25" i="26"/>
  <c r="BE64" i="26"/>
  <c r="BE99" i="26"/>
  <c r="BA25" i="26"/>
  <c r="BB25" i="26"/>
  <c r="BC25" i="26"/>
  <c r="BA64" i="26"/>
  <c r="BB64" i="26"/>
  <c r="BC64" i="26"/>
  <c r="BC99" i="26"/>
  <c r="BB99" i="26"/>
  <c r="BA99" i="26"/>
  <c r="AU25" i="26"/>
  <c r="AU64" i="26"/>
  <c r="AU99" i="26"/>
  <c r="AQ25" i="26"/>
  <c r="AR25" i="26"/>
  <c r="AS25" i="26"/>
  <c r="AQ64" i="26"/>
  <c r="AR64" i="26"/>
  <c r="AS64" i="26"/>
  <c r="AS99" i="26"/>
  <c r="AR99" i="26"/>
  <c r="AQ99" i="26"/>
  <c r="AK25" i="26"/>
  <c r="AK64" i="26"/>
  <c r="AK99" i="26"/>
  <c r="AG25" i="26"/>
  <c r="AH25" i="26"/>
  <c r="AI25" i="26"/>
  <c r="AG64" i="26"/>
  <c r="AH64" i="26"/>
  <c r="AI64" i="26"/>
  <c r="AI99" i="26"/>
  <c r="AH99" i="26"/>
  <c r="AG99" i="26"/>
  <c r="AA25" i="26"/>
  <c r="AA64" i="26"/>
  <c r="AA99" i="26"/>
  <c r="W25" i="26"/>
  <c r="X25" i="26"/>
  <c r="Y25" i="26"/>
  <c r="W64" i="26"/>
  <c r="X64" i="26"/>
  <c r="Y64" i="26"/>
  <c r="Y99" i="26"/>
  <c r="X99" i="26"/>
  <c r="W99" i="26"/>
  <c r="Q25" i="26"/>
  <c r="Q64" i="26"/>
  <c r="Q99" i="26"/>
  <c r="M25" i="26"/>
  <c r="N25" i="26"/>
  <c r="O25" i="26"/>
  <c r="M64" i="26"/>
  <c r="N64" i="26"/>
  <c r="O64" i="26"/>
  <c r="O99" i="26"/>
  <c r="N99" i="26"/>
  <c r="M99" i="26"/>
  <c r="F99" i="26"/>
  <c r="H99" i="26"/>
  <c r="G99" i="26"/>
  <c r="F24" i="26"/>
  <c r="BY24" i="26"/>
  <c r="F63" i="26"/>
  <c r="BY63" i="26"/>
  <c r="BY98" i="26"/>
  <c r="BU24" i="26"/>
  <c r="BV24" i="26"/>
  <c r="BW24" i="26"/>
  <c r="BU63" i="26"/>
  <c r="BV63" i="26"/>
  <c r="BW63" i="26"/>
  <c r="BW98" i="26"/>
  <c r="BV98" i="26"/>
  <c r="BU98" i="26"/>
  <c r="BO24" i="26"/>
  <c r="BO63" i="26"/>
  <c r="BO98" i="26"/>
  <c r="BK24" i="26"/>
  <c r="BL24" i="26"/>
  <c r="BM24" i="26"/>
  <c r="BK63" i="26"/>
  <c r="BL63" i="26"/>
  <c r="BM63" i="26"/>
  <c r="BM98" i="26"/>
  <c r="BL98" i="26"/>
  <c r="BK98" i="26"/>
  <c r="BE24" i="26"/>
  <c r="BE63" i="26"/>
  <c r="BE98" i="26"/>
  <c r="BA24" i="26"/>
  <c r="BB24" i="26"/>
  <c r="BC24" i="26"/>
  <c r="BA63" i="26"/>
  <c r="BB63" i="26"/>
  <c r="BC63" i="26"/>
  <c r="BC98" i="26"/>
  <c r="BB98" i="26"/>
  <c r="BA98" i="26"/>
  <c r="AU24" i="26"/>
  <c r="AU63" i="26"/>
  <c r="AU98" i="26"/>
  <c r="AQ24" i="26"/>
  <c r="AR24" i="26"/>
  <c r="AS24" i="26"/>
  <c r="AQ63" i="26"/>
  <c r="AR63" i="26"/>
  <c r="AS63" i="26"/>
  <c r="AS98" i="26"/>
  <c r="AR98" i="26"/>
  <c r="AQ98" i="26"/>
  <c r="AK24" i="26"/>
  <c r="AK63" i="26"/>
  <c r="AK98" i="26"/>
  <c r="AG24" i="26"/>
  <c r="AH24" i="26"/>
  <c r="AI24" i="26"/>
  <c r="AG63" i="26"/>
  <c r="AH63" i="26"/>
  <c r="AI63" i="26"/>
  <c r="AI98" i="26"/>
  <c r="AH98" i="26"/>
  <c r="AG98" i="26"/>
  <c r="AA24" i="26"/>
  <c r="AA63" i="26"/>
  <c r="AA98" i="26"/>
  <c r="W24" i="26"/>
  <c r="X24" i="26"/>
  <c r="Y24" i="26"/>
  <c r="W63" i="26"/>
  <c r="X63" i="26"/>
  <c r="Y63" i="26"/>
  <c r="Y98" i="26"/>
  <c r="X98" i="26"/>
  <c r="W98" i="26"/>
  <c r="Q24" i="26"/>
  <c r="Q63" i="26"/>
  <c r="Q98" i="26"/>
  <c r="M24" i="26"/>
  <c r="N24" i="26"/>
  <c r="O24" i="26"/>
  <c r="M63" i="26"/>
  <c r="N63" i="26"/>
  <c r="O63" i="26"/>
  <c r="O98" i="26"/>
  <c r="N98" i="26"/>
  <c r="M98" i="26"/>
  <c r="F98" i="26"/>
  <c r="H98" i="26"/>
  <c r="G98" i="26"/>
  <c r="F23" i="26"/>
  <c r="BY23" i="26"/>
  <c r="F62" i="26"/>
  <c r="BY62" i="26"/>
  <c r="BY97" i="26"/>
  <c r="BU23" i="26"/>
  <c r="BV23" i="26"/>
  <c r="BW23" i="26"/>
  <c r="BU62" i="26"/>
  <c r="BV62" i="26"/>
  <c r="BW62" i="26"/>
  <c r="BW97" i="26"/>
  <c r="BV97" i="26"/>
  <c r="BU97" i="26"/>
  <c r="BO23" i="26"/>
  <c r="BO62" i="26"/>
  <c r="BO97" i="26"/>
  <c r="BK23" i="26"/>
  <c r="BL23" i="26"/>
  <c r="BM23" i="26"/>
  <c r="BK62" i="26"/>
  <c r="BL62" i="26"/>
  <c r="BM62" i="26"/>
  <c r="BM97" i="26"/>
  <c r="BL97" i="26"/>
  <c r="BK97" i="26"/>
  <c r="BE23" i="26"/>
  <c r="BE62" i="26"/>
  <c r="BE97" i="26"/>
  <c r="BA23" i="26"/>
  <c r="BB23" i="26"/>
  <c r="BC23" i="26"/>
  <c r="BA62" i="26"/>
  <c r="BB62" i="26"/>
  <c r="BC62" i="26"/>
  <c r="BC97" i="26"/>
  <c r="BB97" i="26"/>
  <c r="BA97" i="26"/>
  <c r="AU23" i="26"/>
  <c r="AU62" i="26"/>
  <c r="AU97" i="26"/>
  <c r="AQ23" i="26"/>
  <c r="AR23" i="26"/>
  <c r="AS23" i="26"/>
  <c r="AQ62" i="26"/>
  <c r="AR62" i="26"/>
  <c r="AS62" i="26"/>
  <c r="AS97" i="26"/>
  <c r="AR97" i="26"/>
  <c r="AQ97" i="26"/>
  <c r="AK23" i="26"/>
  <c r="AK62" i="26"/>
  <c r="AK97" i="26"/>
  <c r="AG23" i="26"/>
  <c r="AH23" i="26"/>
  <c r="AI23" i="26"/>
  <c r="AG62" i="26"/>
  <c r="AH62" i="26"/>
  <c r="AI62" i="26"/>
  <c r="AI97" i="26"/>
  <c r="AH97" i="26"/>
  <c r="AG97" i="26"/>
  <c r="AA23" i="26"/>
  <c r="AA62" i="26"/>
  <c r="AA97" i="26"/>
  <c r="W23" i="26"/>
  <c r="X23" i="26"/>
  <c r="Y23" i="26"/>
  <c r="W62" i="26"/>
  <c r="X62" i="26"/>
  <c r="Y62" i="26"/>
  <c r="Y97" i="26"/>
  <c r="X97" i="26"/>
  <c r="W97" i="26"/>
  <c r="Q23" i="26"/>
  <c r="Q62" i="26"/>
  <c r="Q97" i="26"/>
  <c r="M23" i="26"/>
  <c r="N23" i="26"/>
  <c r="O23" i="26"/>
  <c r="M62" i="26"/>
  <c r="N62" i="26"/>
  <c r="O62" i="26"/>
  <c r="O97" i="26"/>
  <c r="N97" i="26"/>
  <c r="M97" i="26"/>
  <c r="F97" i="26"/>
  <c r="H97" i="26"/>
  <c r="G97" i="26"/>
  <c r="F22" i="26"/>
  <c r="BY22" i="26"/>
  <c r="F61" i="26"/>
  <c r="BY61" i="26"/>
  <c r="BY96" i="26"/>
  <c r="BU22" i="26"/>
  <c r="BV22" i="26"/>
  <c r="BW22" i="26"/>
  <c r="BU61" i="26"/>
  <c r="BV61" i="26"/>
  <c r="BW61" i="26"/>
  <c r="BW96" i="26"/>
  <c r="BV96" i="26"/>
  <c r="BU96" i="26"/>
  <c r="BO22" i="26"/>
  <c r="BO61" i="26"/>
  <c r="BO96" i="26"/>
  <c r="BK22" i="26"/>
  <c r="BL22" i="26"/>
  <c r="BM22" i="26"/>
  <c r="BK61" i="26"/>
  <c r="BL61" i="26"/>
  <c r="BM61" i="26"/>
  <c r="BM96" i="26"/>
  <c r="BL96" i="26"/>
  <c r="BK96" i="26"/>
  <c r="BE22" i="26"/>
  <c r="BE61" i="26"/>
  <c r="BE96" i="26"/>
  <c r="BA22" i="26"/>
  <c r="BB22" i="26"/>
  <c r="BC22" i="26"/>
  <c r="BA61" i="26"/>
  <c r="BB61" i="26"/>
  <c r="BC61" i="26"/>
  <c r="BC96" i="26"/>
  <c r="BB96" i="26"/>
  <c r="BA96" i="26"/>
  <c r="AU22" i="26"/>
  <c r="AU61" i="26"/>
  <c r="AU96" i="26"/>
  <c r="AQ22" i="26"/>
  <c r="AR22" i="26"/>
  <c r="AS22" i="26"/>
  <c r="AQ61" i="26"/>
  <c r="AR61" i="26"/>
  <c r="AS61" i="26"/>
  <c r="AS96" i="26"/>
  <c r="AR96" i="26"/>
  <c r="AQ96" i="26"/>
  <c r="AK22" i="26"/>
  <c r="AK61" i="26"/>
  <c r="AK96" i="26"/>
  <c r="AG22" i="26"/>
  <c r="AH22" i="26"/>
  <c r="AI22" i="26"/>
  <c r="AG61" i="26"/>
  <c r="AH61" i="26"/>
  <c r="AI61" i="26"/>
  <c r="AI96" i="26"/>
  <c r="AH96" i="26"/>
  <c r="AG96" i="26"/>
  <c r="AA22" i="26"/>
  <c r="AA61" i="26"/>
  <c r="AA96" i="26"/>
  <c r="W22" i="26"/>
  <c r="X22" i="26"/>
  <c r="Y22" i="26"/>
  <c r="W61" i="26"/>
  <c r="X61" i="26"/>
  <c r="Y61" i="26"/>
  <c r="Y96" i="26"/>
  <c r="X96" i="26"/>
  <c r="W96" i="26"/>
  <c r="Q22" i="26"/>
  <c r="Q61" i="26"/>
  <c r="Q96" i="26"/>
  <c r="M22" i="26"/>
  <c r="N22" i="26"/>
  <c r="O22" i="26"/>
  <c r="M61" i="26"/>
  <c r="N61" i="26"/>
  <c r="O61" i="26"/>
  <c r="O96" i="26"/>
  <c r="N96" i="26"/>
  <c r="M96" i="26"/>
  <c r="F96" i="26"/>
  <c r="H96" i="26"/>
  <c r="G96" i="26"/>
  <c r="F21" i="26"/>
  <c r="BY21" i="26"/>
  <c r="F60" i="26"/>
  <c r="BY60" i="26"/>
  <c r="BY95" i="26"/>
  <c r="BU21" i="26"/>
  <c r="BV21" i="26"/>
  <c r="BW21" i="26"/>
  <c r="BU60" i="26"/>
  <c r="BV60" i="26"/>
  <c r="BW60" i="26"/>
  <c r="BW95" i="26"/>
  <c r="BV95" i="26"/>
  <c r="BU95" i="26"/>
  <c r="BO21" i="26"/>
  <c r="BO60" i="26"/>
  <c r="BO95" i="26"/>
  <c r="BK21" i="26"/>
  <c r="BL21" i="26"/>
  <c r="BM21" i="26"/>
  <c r="BK60" i="26"/>
  <c r="BL60" i="26"/>
  <c r="BM60" i="26"/>
  <c r="BM95" i="26"/>
  <c r="BL95" i="26"/>
  <c r="BK95" i="26"/>
  <c r="BE21" i="26"/>
  <c r="BE60" i="26"/>
  <c r="BE95" i="26"/>
  <c r="BA21" i="26"/>
  <c r="BB21" i="26"/>
  <c r="BC21" i="26"/>
  <c r="BA60" i="26"/>
  <c r="BB60" i="26"/>
  <c r="BC60" i="26"/>
  <c r="BC95" i="26"/>
  <c r="BB95" i="26"/>
  <c r="BA95" i="26"/>
  <c r="AU21" i="26"/>
  <c r="AU60" i="26"/>
  <c r="AU95" i="26"/>
  <c r="AQ21" i="26"/>
  <c r="AR21" i="26"/>
  <c r="AS21" i="26"/>
  <c r="AQ60" i="26"/>
  <c r="AR60" i="26"/>
  <c r="AS60" i="26"/>
  <c r="AS95" i="26"/>
  <c r="AR95" i="26"/>
  <c r="AQ95" i="26"/>
  <c r="AK21" i="26"/>
  <c r="AK60" i="26"/>
  <c r="AK95" i="26"/>
  <c r="AG21" i="26"/>
  <c r="AH21" i="26"/>
  <c r="AI21" i="26"/>
  <c r="AG60" i="26"/>
  <c r="AH60" i="26"/>
  <c r="AI60" i="26"/>
  <c r="AI95" i="26"/>
  <c r="AH95" i="26"/>
  <c r="AG95" i="26"/>
  <c r="AA21" i="26"/>
  <c r="AA60" i="26"/>
  <c r="AA95" i="26"/>
  <c r="W21" i="26"/>
  <c r="X21" i="26"/>
  <c r="Y21" i="26"/>
  <c r="W60" i="26"/>
  <c r="X60" i="26"/>
  <c r="Y60" i="26"/>
  <c r="Y95" i="26"/>
  <c r="X95" i="26"/>
  <c r="W95" i="26"/>
  <c r="Q21" i="26"/>
  <c r="Q60" i="26"/>
  <c r="Q95" i="26"/>
  <c r="M21" i="26"/>
  <c r="N21" i="26"/>
  <c r="O21" i="26"/>
  <c r="M60" i="26"/>
  <c r="N60" i="26"/>
  <c r="O60" i="26"/>
  <c r="O95" i="26"/>
  <c r="N95" i="26"/>
  <c r="M95" i="26"/>
  <c r="F95" i="26"/>
  <c r="H95" i="26"/>
  <c r="G95" i="26"/>
  <c r="F20" i="26"/>
  <c r="BY20" i="26"/>
  <c r="F59" i="26"/>
  <c r="BY59" i="26"/>
  <c r="BY94" i="26"/>
  <c r="BU20" i="26"/>
  <c r="BV20" i="26"/>
  <c r="BW20" i="26"/>
  <c r="BU59" i="26"/>
  <c r="BV59" i="26"/>
  <c r="BW59" i="26"/>
  <c r="BW94" i="26"/>
  <c r="BV94" i="26"/>
  <c r="BU94" i="26"/>
  <c r="BO20" i="26"/>
  <c r="BO59" i="26"/>
  <c r="BO94" i="26"/>
  <c r="BK20" i="26"/>
  <c r="BL20" i="26"/>
  <c r="BM20" i="26"/>
  <c r="BK59" i="26"/>
  <c r="BL59" i="26"/>
  <c r="BM59" i="26"/>
  <c r="BM94" i="26"/>
  <c r="BL94" i="26"/>
  <c r="BK94" i="26"/>
  <c r="BE20" i="26"/>
  <c r="BE59" i="26"/>
  <c r="BE94" i="26"/>
  <c r="BA20" i="26"/>
  <c r="BB20" i="26"/>
  <c r="BC20" i="26"/>
  <c r="BA59" i="26"/>
  <c r="BB59" i="26"/>
  <c r="BC59" i="26"/>
  <c r="BC94" i="26"/>
  <c r="BB94" i="26"/>
  <c r="BA94" i="26"/>
  <c r="AU20" i="26"/>
  <c r="AU59" i="26"/>
  <c r="AU94" i="26"/>
  <c r="AQ20" i="26"/>
  <c r="AR20" i="26"/>
  <c r="AS20" i="26"/>
  <c r="AQ59" i="26"/>
  <c r="AR59" i="26"/>
  <c r="AS59" i="26"/>
  <c r="AS94" i="26"/>
  <c r="AR94" i="26"/>
  <c r="AQ94" i="26"/>
  <c r="AK20" i="26"/>
  <c r="AK59" i="26"/>
  <c r="AK94" i="26"/>
  <c r="AG20" i="26"/>
  <c r="AH20" i="26"/>
  <c r="AI20" i="26"/>
  <c r="AG59" i="26"/>
  <c r="AH59" i="26"/>
  <c r="AI59" i="26"/>
  <c r="AI94" i="26"/>
  <c r="AH94" i="26"/>
  <c r="AG94" i="26"/>
  <c r="AA20" i="26"/>
  <c r="AA59" i="26"/>
  <c r="AA94" i="26"/>
  <c r="W20" i="26"/>
  <c r="X20" i="26"/>
  <c r="Y20" i="26"/>
  <c r="W59" i="26"/>
  <c r="X59" i="26"/>
  <c r="Y59" i="26"/>
  <c r="Y94" i="26"/>
  <c r="X94" i="26"/>
  <c r="W94" i="26"/>
  <c r="Q20" i="26"/>
  <c r="Q59" i="26"/>
  <c r="Q94" i="26"/>
  <c r="M20" i="26"/>
  <c r="N20" i="26"/>
  <c r="O20" i="26"/>
  <c r="M59" i="26"/>
  <c r="N59" i="26"/>
  <c r="O59" i="26"/>
  <c r="O94" i="26"/>
  <c r="N94" i="26"/>
  <c r="M94" i="26"/>
  <c r="F94" i="26"/>
  <c r="H94" i="26"/>
  <c r="G94" i="26"/>
  <c r="F19" i="26"/>
  <c r="BY19" i="26"/>
  <c r="F58" i="26"/>
  <c r="BY58" i="26"/>
  <c r="BY93" i="26"/>
  <c r="BU19" i="26"/>
  <c r="BV19" i="26"/>
  <c r="BW19" i="26"/>
  <c r="BU58" i="26"/>
  <c r="BV58" i="26"/>
  <c r="BW58" i="26"/>
  <c r="BW93" i="26"/>
  <c r="BV93" i="26"/>
  <c r="BU93" i="26"/>
  <c r="BO19" i="26"/>
  <c r="BO58" i="26"/>
  <c r="BO93" i="26"/>
  <c r="BK19" i="26"/>
  <c r="BL19" i="26"/>
  <c r="BM19" i="26"/>
  <c r="BK58" i="26"/>
  <c r="BL58" i="26"/>
  <c r="BM58" i="26"/>
  <c r="BM93" i="26"/>
  <c r="BL93" i="26"/>
  <c r="BK93" i="26"/>
  <c r="BE19" i="26"/>
  <c r="BE58" i="26"/>
  <c r="BE93" i="26"/>
  <c r="BA19" i="26"/>
  <c r="BB19" i="26"/>
  <c r="BC19" i="26"/>
  <c r="BA58" i="26"/>
  <c r="BB58" i="26"/>
  <c r="BC58" i="26"/>
  <c r="BC93" i="26"/>
  <c r="BB93" i="26"/>
  <c r="BA93" i="26"/>
  <c r="AU19" i="26"/>
  <c r="AU58" i="26"/>
  <c r="AU93" i="26"/>
  <c r="AQ19" i="26"/>
  <c r="AR19" i="26"/>
  <c r="AS19" i="26"/>
  <c r="AQ58" i="26"/>
  <c r="AR58" i="26"/>
  <c r="AS58" i="26"/>
  <c r="AS93" i="26"/>
  <c r="AR93" i="26"/>
  <c r="AQ93" i="26"/>
  <c r="AK19" i="26"/>
  <c r="AK58" i="26"/>
  <c r="AK93" i="26"/>
  <c r="AG19" i="26"/>
  <c r="AH19" i="26"/>
  <c r="AI19" i="26"/>
  <c r="AG58" i="26"/>
  <c r="AH58" i="26"/>
  <c r="AI58" i="26"/>
  <c r="AI93" i="26"/>
  <c r="AH93" i="26"/>
  <c r="AG93" i="26"/>
  <c r="AA19" i="26"/>
  <c r="AA58" i="26"/>
  <c r="AA93" i="26"/>
  <c r="W19" i="26"/>
  <c r="X19" i="26"/>
  <c r="Y19" i="26"/>
  <c r="W58" i="26"/>
  <c r="X58" i="26"/>
  <c r="Y58" i="26"/>
  <c r="Y93" i="26"/>
  <c r="X93" i="26"/>
  <c r="W93" i="26"/>
  <c r="Q19" i="26"/>
  <c r="Q58" i="26"/>
  <c r="Q93" i="26"/>
  <c r="M19" i="26"/>
  <c r="N19" i="26"/>
  <c r="O19" i="26"/>
  <c r="M58" i="26"/>
  <c r="N58" i="26"/>
  <c r="O58" i="26"/>
  <c r="O93" i="26"/>
  <c r="N93" i="26"/>
  <c r="M93" i="26"/>
  <c r="F93" i="26"/>
  <c r="H93" i="26"/>
  <c r="G93" i="26"/>
  <c r="F18" i="26"/>
  <c r="BY18" i="26"/>
  <c r="F57" i="26"/>
  <c r="BY57" i="26"/>
  <c r="BY92" i="26"/>
  <c r="BU18" i="26"/>
  <c r="BV18" i="26"/>
  <c r="BW18" i="26"/>
  <c r="BU57" i="26"/>
  <c r="BV57" i="26"/>
  <c r="BW57" i="26"/>
  <c r="BW92" i="26"/>
  <c r="BV92" i="26"/>
  <c r="BU92" i="26"/>
  <c r="BO18" i="26"/>
  <c r="BO57" i="26"/>
  <c r="BO92" i="26"/>
  <c r="BK18" i="26"/>
  <c r="BL18" i="26"/>
  <c r="BM18" i="26"/>
  <c r="BK57" i="26"/>
  <c r="BL57" i="26"/>
  <c r="BM57" i="26"/>
  <c r="BM92" i="26"/>
  <c r="BL92" i="26"/>
  <c r="BK92" i="26"/>
  <c r="BE18" i="26"/>
  <c r="BE57" i="26"/>
  <c r="BE92" i="26"/>
  <c r="BA18" i="26"/>
  <c r="BB18" i="26"/>
  <c r="BC18" i="26"/>
  <c r="BA57" i="26"/>
  <c r="BB57" i="26"/>
  <c r="BC57" i="26"/>
  <c r="BC92" i="26"/>
  <c r="BB92" i="26"/>
  <c r="BA92" i="26"/>
  <c r="AU18" i="26"/>
  <c r="AU57" i="26"/>
  <c r="AU92" i="26"/>
  <c r="AQ18" i="26"/>
  <c r="AR18" i="26"/>
  <c r="AS18" i="26"/>
  <c r="AQ57" i="26"/>
  <c r="AR57" i="26"/>
  <c r="AS57" i="26"/>
  <c r="AS92" i="26"/>
  <c r="AR92" i="26"/>
  <c r="AQ92" i="26"/>
  <c r="AK18" i="26"/>
  <c r="AK57" i="26"/>
  <c r="AK92" i="26"/>
  <c r="AG18" i="26"/>
  <c r="AH18" i="26"/>
  <c r="AI18" i="26"/>
  <c r="AG57" i="26"/>
  <c r="AH57" i="26"/>
  <c r="AI57" i="26"/>
  <c r="AI92" i="26"/>
  <c r="AH92" i="26"/>
  <c r="AG92" i="26"/>
  <c r="AA18" i="26"/>
  <c r="AA57" i="26"/>
  <c r="AA92" i="26"/>
  <c r="W18" i="26"/>
  <c r="X18" i="26"/>
  <c r="Y18" i="26"/>
  <c r="W57" i="26"/>
  <c r="X57" i="26"/>
  <c r="Y57" i="26"/>
  <c r="Y92" i="26"/>
  <c r="X92" i="26"/>
  <c r="W92" i="26"/>
  <c r="Q18" i="26"/>
  <c r="Q57" i="26"/>
  <c r="Q92" i="26"/>
  <c r="M18" i="26"/>
  <c r="N18" i="26"/>
  <c r="O18" i="26"/>
  <c r="M57" i="26"/>
  <c r="N57" i="26"/>
  <c r="O57" i="26"/>
  <c r="O92" i="26"/>
  <c r="N92" i="26"/>
  <c r="M92" i="26"/>
  <c r="F92" i="26"/>
  <c r="H92" i="26"/>
  <c r="G92" i="26"/>
  <c r="F17" i="26"/>
  <c r="BY17" i="26"/>
  <c r="F56" i="26"/>
  <c r="BY56" i="26"/>
  <c r="BY91" i="26"/>
  <c r="BU17" i="26"/>
  <c r="BV17" i="26"/>
  <c r="BW17" i="26"/>
  <c r="BU56" i="26"/>
  <c r="BV56" i="26"/>
  <c r="BW56" i="26"/>
  <c r="BW91" i="26"/>
  <c r="BV91" i="26"/>
  <c r="BU91" i="26"/>
  <c r="BO17" i="26"/>
  <c r="BO56" i="26"/>
  <c r="BO91" i="26"/>
  <c r="BK17" i="26"/>
  <c r="BL17" i="26"/>
  <c r="BM17" i="26"/>
  <c r="BK56" i="26"/>
  <c r="BL56" i="26"/>
  <c r="BM56" i="26"/>
  <c r="BM91" i="26"/>
  <c r="BL91" i="26"/>
  <c r="BK91" i="26"/>
  <c r="BE17" i="26"/>
  <c r="BE56" i="26"/>
  <c r="BE91" i="26"/>
  <c r="BA17" i="26"/>
  <c r="BB17" i="26"/>
  <c r="BC17" i="26"/>
  <c r="BA56" i="26"/>
  <c r="BB56" i="26"/>
  <c r="BC56" i="26"/>
  <c r="BC91" i="26"/>
  <c r="BB91" i="26"/>
  <c r="BA91" i="26"/>
  <c r="AU17" i="26"/>
  <c r="AU56" i="26"/>
  <c r="AU91" i="26"/>
  <c r="AQ17" i="26"/>
  <c r="AR17" i="26"/>
  <c r="AS17" i="26"/>
  <c r="AQ56" i="26"/>
  <c r="AR56" i="26"/>
  <c r="AS56" i="26"/>
  <c r="AS91" i="26"/>
  <c r="AR91" i="26"/>
  <c r="AQ91" i="26"/>
  <c r="AK17" i="26"/>
  <c r="AK56" i="26"/>
  <c r="AK91" i="26"/>
  <c r="AG17" i="26"/>
  <c r="AH17" i="26"/>
  <c r="AI17" i="26"/>
  <c r="AG56" i="26"/>
  <c r="AH56" i="26"/>
  <c r="AI56" i="26"/>
  <c r="AI91" i="26"/>
  <c r="AH91" i="26"/>
  <c r="AG91" i="26"/>
  <c r="AA17" i="26"/>
  <c r="AA56" i="26"/>
  <c r="AA91" i="26"/>
  <c r="W17" i="26"/>
  <c r="X17" i="26"/>
  <c r="Y17" i="26"/>
  <c r="W56" i="26"/>
  <c r="X56" i="26"/>
  <c r="Y56" i="26"/>
  <c r="Y91" i="26"/>
  <c r="X91" i="26"/>
  <c r="W91" i="26"/>
  <c r="Q17" i="26"/>
  <c r="Q56" i="26"/>
  <c r="Q91" i="26"/>
  <c r="M17" i="26"/>
  <c r="N17" i="26"/>
  <c r="O17" i="26"/>
  <c r="M56" i="26"/>
  <c r="N56" i="26"/>
  <c r="O56" i="26"/>
  <c r="O91" i="26"/>
  <c r="N91" i="26"/>
  <c r="M91" i="26"/>
  <c r="F91" i="26"/>
  <c r="H91" i="26"/>
  <c r="G91" i="26"/>
  <c r="F16" i="26"/>
  <c r="BY16" i="26"/>
  <c r="F55" i="26"/>
  <c r="BY55" i="26"/>
  <c r="BY90" i="26"/>
  <c r="BU16" i="26"/>
  <c r="BV16" i="26"/>
  <c r="BW16" i="26"/>
  <c r="BU55" i="26"/>
  <c r="BV55" i="26"/>
  <c r="BW55" i="26"/>
  <c r="BW90" i="26"/>
  <c r="BV90" i="26"/>
  <c r="BU90" i="26"/>
  <c r="BO16" i="26"/>
  <c r="BO55" i="26"/>
  <c r="BO90" i="26"/>
  <c r="BK16" i="26"/>
  <c r="BL16" i="26"/>
  <c r="BM16" i="26"/>
  <c r="BK55" i="26"/>
  <c r="BL55" i="26"/>
  <c r="BM55" i="26"/>
  <c r="BM90" i="26"/>
  <c r="BL90" i="26"/>
  <c r="BK90" i="26"/>
  <c r="BE16" i="26"/>
  <c r="BE55" i="26"/>
  <c r="BE90" i="26"/>
  <c r="BA16" i="26"/>
  <c r="BB16" i="26"/>
  <c r="BC16" i="26"/>
  <c r="BA55" i="26"/>
  <c r="BB55" i="26"/>
  <c r="BC55" i="26"/>
  <c r="BC90" i="26"/>
  <c r="BB90" i="26"/>
  <c r="BA90" i="26"/>
  <c r="AU16" i="26"/>
  <c r="AU55" i="26"/>
  <c r="AU90" i="26"/>
  <c r="AQ16" i="26"/>
  <c r="AR16" i="26"/>
  <c r="AS16" i="26"/>
  <c r="AQ55" i="26"/>
  <c r="AR55" i="26"/>
  <c r="AS55" i="26"/>
  <c r="AS90" i="26"/>
  <c r="AR90" i="26"/>
  <c r="AQ90" i="26"/>
  <c r="AK16" i="26"/>
  <c r="AK55" i="26"/>
  <c r="AK90" i="26"/>
  <c r="AG16" i="26"/>
  <c r="AH16" i="26"/>
  <c r="AI16" i="26"/>
  <c r="AG55" i="26"/>
  <c r="AH55" i="26"/>
  <c r="AI55" i="26"/>
  <c r="AI90" i="26"/>
  <c r="AH90" i="26"/>
  <c r="AG90" i="26"/>
  <c r="AA16" i="26"/>
  <c r="AA55" i="26"/>
  <c r="AA90" i="26"/>
  <c r="W16" i="26"/>
  <c r="X16" i="26"/>
  <c r="Y16" i="26"/>
  <c r="W55" i="26"/>
  <c r="X55" i="26"/>
  <c r="Y55" i="26"/>
  <c r="Y90" i="26"/>
  <c r="X90" i="26"/>
  <c r="W90" i="26"/>
  <c r="Q16" i="26"/>
  <c r="Q55" i="26"/>
  <c r="Q90" i="26"/>
  <c r="M16" i="26"/>
  <c r="N16" i="26"/>
  <c r="O16" i="26"/>
  <c r="M55" i="26"/>
  <c r="N55" i="26"/>
  <c r="O55" i="26"/>
  <c r="O90" i="26"/>
  <c r="N90" i="26"/>
  <c r="M90" i="26"/>
  <c r="F90" i="26"/>
  <c r="H90" i="26"/>
  <c r="G90" i="26"/>
  <c r="F15" i="26"/>
  <c r="BY15" i="26"/>
  <c r="F54" i="26"/>
  <c r="BY54" i="26"/>
  <c r="BY89" i="26"/>
  <c r="BU15" i="26"/>
  <c r="BV15" i="26"/>
  <c r="BW15" i="26"/>
  <c r="BU54" i="26"/>
  <c r="BV54" i="26"/>
  <c r="BW54" i="26"/>
  <c r="BW89" i="26"/>
  <c r="BV89" i="26"/>
  <c r="BU89" i="26"/>
  <c r="BO15" i="26"/>
  <c r="BO54" i="26"/>
  <c r="BO89" i="26"/>
  <c r="BK15" i="26"/>
  <c r="BL15" i="26"/>
  <c r="BM15" i="26"/>
  <c r="BK54" i="26"/>
  <c r="BL54" i="26"/>
  <c r="BM54" i="26"/>
  <c r="BM89" i="26"/>
  <c r="BL89" i="26"/>
  <c r="BK89" i="26"/>
  <c r="BE15" i="26"/>
  <c r="BE54" i="26"/>
  <c r="BE89" i="26"/>
  <c r="BA15" i="26"/>
  <c r="BB15" i="26"/>
  <c r="BC15" i="26"/>
  <c r="BA54" i="26"/>
  <c r="BB54" i="26"/>
  <c r="BC54" i="26"/>
  <c r="BC89" i="26"/>
  <c r="BB89" i="26"/>
  <c r="BA89" i="26"/>
  <c r="AU15" i="26"/>
  <c r="AU54" i="26"/>
  <c r="AU89" i="26"/>
  <c r="AQ15" i="26"/>
  <c r="AR15" i="26"/>
  <c r="AS15" i="26"/>
  <c r="AQ54" i="26"/>
  <c r="AR54" i="26"/>
  <c r="AS54" i="26"/>
  <c r="AS89" i="26"/>
  <c r="AR89" i="26"/>
  <c r="AQ89" i="26"/>
  <c r="AK15" i="26"/>
  <c r="AK54" i="26"/>
  <c r="AK89" i="26"/>
  <c r="AG15" i="26"/>
  <c r="AH15" i="26"/>
  <c r="AI15" i="26"/>
  <c r="AG54" i="26"/>
  <c r="AH54" i="26"/>
  <c r="AI54" i="26"/>
  <c r="AI89" i="26"/>
  <c r="AH89" i="26"/>
  <c r="AG89" i="26"/>
  <c r="AA15" i="26"/>
  <c r="AA54" i="26"/>
  <c r="AA89" i="26"/>
  <c r="W15" i="26"/>
  <c r="X15" i="26"/>
  <c r="Y15" i="26"/>
  <c r="W54" i="26"/>
  <c r="X54" i="26"/>
  <c r="Y54" i="26"/>
  <c r="Y89" i="26"/>
  <c r="X89" i="26"/>
  <c r="W89" i="26"/>
  <c r="Q15" i="26"/>
  <c r="Q54" i="26"/>
  <c r="Q89" i="26"/>
  <c r="M15" i="26"/>
  <c r="N15" i="26"/>
  <c r="O15" i="26"/>
  <c r="M54" i="26"/>
  <c r="N54" i="26"/>
  <c r="O54" i="26"/>
  <c r="O89" i="26"/>
  <c r="N89" i="26"/>
  <c r="M89" i="26"/>
  <c r="F89" i="26"/>
  <c r="H89" i="26"/>
  <c r="G89" i="26"/>
  <c r="F14" i="26"/>
  <c r="BY14" i="26"/>
  <c r="F53" i="26"/>
  <c r="BY53" i="26"/>
  <c r="BY88" i="26"/>
  <c r="BU14" i="26"/>
  <c r="BV14" i="26"/>
  <c r="BW14" i="26"/>
  <c r="BU53" i="26"/>
  <c r="BV53" i="26"/>
  <c r="BW53" i="26"/>
  <c r="BW88" i="26"/>
  <c r="BV88" i="26"/>
  <c r="BU88" i="26"/>
  <c r="BO14" i="26"/>
  <c r="BO53" i="26"/>
  <c r="BO88" i="26"/>
  <c r="BK14" i="26"/>
  <c r="BL14" i="26"/>
  <c r="BM14" i="26"/>
  <c r="BK53" i="26"/>
  <c r="BL53" i="26"/>
  <c r="BM53" i="26"/>
  <c r="BM88" i="26"/>
  <c r="BL88" i="26"/>
  <c r="BK88" i="26"/>
  <c r="BE14" i="26"/>
  <c r="BE53" i="26"/>
  <c r="BE88" i="26"/>
  <c r="BA14" i="26"/>
  <c r="BB14" i="26"/>
  <c r="BC14" i="26"/>
  <c r="BA53" i="26"/>
  <c r="BB53" i="26"/>
  <c r="BC53" i="26"/>
  <c r="BC88" i="26"/>
  <c r="BB88" i="26"/>
  <c r="BA88" i="26"/>
  <c r="AU14" i="26"/>
  <c r="AU53" i="26"/>
  <c r="AU88" i="26"/>
  <c r="AQ14" i="26"/>
  <c r="AR14" i="26"/>
  <c r="AS14" i="26"/>
  <c r="AQ53" i="26"/>
  <c r="AR53" i="26"/>
  <c r="AS53" i="26"/>
  <c r="AS88" i="26"/>
  <c r="AR88" i="26"/>
  <c r="AQ88" i="26"/>
  <c r="AK14" i="26"/>
  <c r="AK53" i="26"/>
  <c r="AK88" i="26"/>
  <c r="AG14" i="26"/>
  <c r="AH14" i="26"/>
  <c r="AI14" i="26"/>
  <c r="AG53" i="26"/>
  <c r="AH53" i="26"/>
  <c r="AI53" i="26"/>
  <c r="AI88" i="26"/>
  <c r="AH88" i="26"/>
  <c r="AG88" i="26"/>
  <c r="AA14" i="26"/>
  <c r="AA53" i="26"/>
  <c r="AA88" i="26"/>
  <c r="W14" i="26"/>
  <c r="X14" i="26"/>
  <c r="Y14" i="26"/>
  <c r="W53" i="26"/>
  <c r="X53" i="26"/>
  <c r="Y53" i="26"/>
  <c r="Y88" i="26"/>
  <c r="X88" i="26"/>
  <c r="W88" i="26"/>
  <c r="Q14" i="26"/>
  <c r="Q53" i="26"/>
  <c r="Q88" i="26"/>
  <c r="M14" i="26"/>
  <c r="N14" i="26"/>
  <c r="O14" i="26"/>
  <c r="M53" i="26"/>
  <c r="N53" i="26"/>
  <c r="O53" i="26"/>
  <c r="O88" i="26"/>
  <c r="N88" i="26"/>
  <c r="M88" i="26"/>
  <c r="F88" i="26"/>
  <c r="H88" i="26"/>
  <c r="G88" i="26"/>
  <c r="F13" i="26"/>
  <c r="BY13" i="26"/>
  <c r="F52" i="26"/>
  <c r="BY52" i="26"/>
  <c r="BY87" i="26"/>
  <c r="BU13" i="26"/>
  <c r="BV13" i="26"/>
  <c r="BW13" i="26"/>
  <c r="BU52" i="26"/>
  <c r="BV52" i="26"/>
  <c r="BW52" i="26"/>
  <c r="BW87" i="26"/>
  <c r="BV87" i="26"/>
  <c r="BU87" i="26"/>
  <c r="BO13" i="26"/>
  <c r="BO52" i="26"/>
  <c r="BO87" i="26"/>
  <c r="BK13" i="26"/>
  <c r="BL13" i="26"/>
  <c r="BM13" i="26"/>
  <c r="BK52" i="26"/>
  <c r="BL52" i="26"/>
  <c r="BM52" i="26"/>
  <c r="BM87" i="26"/>
  <c r="BL87" i="26"/>
  <c r="BK87" i="26"/>
  <c r="BE13" i="26"/>
  <c r="BE52" i="26"/>
  <c r="BE87" i="26"/>
  <c r="BA13" i="26"/>
  <c r="BB13" i="26"/>
  <c r="BC13" i="26"/>
  <c r="BA52" i="26"/>
  <c r="BB52" i="26"/>
  <c r="BC52" i="26"/>
  <c r="BC87" i="26"/>
  <c r="BB87" i="26"/>
  <c r="BA87" i="26"/>
  <c r="AU13" i="26"/>
  <c r="AU52" i="26"/>
  <c r="AU87" i="26"/>
  <c r="AQ13" i="26"/>
  <c r="AR13" i="26"/>
  <c r="AS13" i="26"/>
  <c r="AQ52" i="26"/>
  <c r="AR52" i="26"/>
  <c r="AS52" i="26"/>
  <c r="AS87" i="26"/>
  <c r="AR87" i="26"/>
  <c r="AQ87" i="26"/>
  <c r="AK13" i="26"/>
  <c r="AK52" i="26"/>
  <c r="AK87" i="26"/>
  <c r="AG13" i="26"/>
  <c r="AH13" i="26"/>
  <c r="AI13" i="26"/>
  <c r="AG52" i="26"/>
  <c r="AH52" i="26"/>
  <c r="AI52" i="26"/>
  <c r="AI87" i="26"/>
  <c r="AH87" i="26"/>
  <c r="AG87" i="26"/>
  <c r="AA13" i="26"/>
  <c r="AA52" i="26"/>
  <c r="AA87" i="26"/>
  <c r="W13" i="26"/>
  <c r="X13" i="26"/>
  <c r="Y13" i="26"/>
  <c r="W52" i="26"/>
  <c r="X52" i="26"/>
  <c r="Y52" i="26"/>
  <c r="Y87" i="26"/>
  <c r="X87" i="26"/>
  <c r="W87" i="26"/>
  <c r="Q13" i="26"/>
  <c r="Q52" i="26"/>
  <c r="Q87" i="26"/>
  <c r="M13" i="26"/>
  <c r="N13" i="26"/>
  <c r="O13" i="26"/>
  <c r="M52" i="26"/>
  <c r="N52" i="26"/>
  <c r="O52" i="26"/>
  <c r="O87" i="26"/>
  <c r="N87" i="26"/>
  <c r="M87" i="26"/>
  <c r="F87" i="26"/>
  <c r="H87" i="26"/>
  <c r="G87" i="26"/>
  <c r="F12" i="26"/>
  <c r="BY12" i="26"/>
  <c r="F51" i="26"/>
  <c r="BY51" i="26"/>
  <c r="BY86" i="26"/>
  <c r="BU12" i="26"/>
  <c r="BV12" i="26"/>
  <c r="BW12" i="26"/>
  <c r="BU51" i="26"/>
  <c r="BV51" i="26"/>
  <c r="BW51" i="26"/>
  <c r="BW86" i="26"/>
  <c r="BV86" i="26"/>
  <c r="BU86" i="26"/>
  <c r="BO12" i="26"/>
  <c r="BO51" i="26"/>
  <c r="BO86" i="26"/>
  <c r="BK12" i="26"/>
  <c r="BL12" i="26"/>
  <c r="BM12" i="26"/>
  <c r="BK51" i="26"/>
  <c r="BL51" i="26"/>
  <c r="BM51" i="26"/>
  <c r="BM86" i="26"/>
  <c r="BL86" i="26"/>
  <c r="BK86" i="26"/>
  <c r="BE12" i="26"/>
  <c r="BE51" i="26"/>
  <c r="BE86" i="26"/>
  <c r="BA12" i="26"/>
  <c r="BB12" i="26"/>
  <c r="BC12" i="26"/>
  <c r="BA51" i="26"/>
  <c r="BB51" i="26"/>
  <c r="BC51" i="26"/>
  <c r="BC86" i="26"/>
  <c r="BB86" i="26"/>
  <c r="BA86" i="26"/>
  <c r="AU12" i="26"/>
  <c r="AU51" i="26"/>
  <c r="AU86" i="26"/>
  <c r="AQ12" i="26"/>
  <c r="AR12" i="26"/>
  <c r="AS12" i="26"/>
  <c r="AQ51" i="26"/>
  <c r="AR51" i="26"/>
  <c r="AS51" i="26"/>
  <c r="AS86" i="26"/>
  <c r="AR86" i="26"/>
  <c r="AQ86" i="26"/>
  <c r="AK12" i="26"/>
  <c r="AK51" i="26"/>
  <c r="AK86" i="26"/>
  <c r="AG12" i="26"/>
  <c r="AH12" i="26"/>
  <c r="AI12" i="26"/>
  <c r="AG51" i="26"/>
  <c r="AH51" i="26"/>
  <c r="AI51" i="26"/>
  <c r="AI86" i="26"/>
  <c r="AH86" i="26"/>
  <c r="AG86" i="26"/>
  <c r="AA12" i="26"/>
  <c r="AA51" i="26"/>
  <c r="AA86" i="26"/>
  <c r="W12" i="26"/>
  <c r="X12" i="26"/>
  <c r="Y12" i="26"/>
  <c r="W51" i="26"/>
  <c r="X51" i="26"/>
  <c r="Y51" i="26"/>
  <c r="Y86" i="26"/>
  <c r="X86" i="26"/>
  <c r="W86" i="26"/>
  <c r="Q12" i="26"/>
  <c r="Q51" i="26"/>
  <c r="Q86" i="26"/>
  <c r="M12" i="26"/>
  <c r="N12" i="26"/>
  <c r="O12" i="26"/>
  <c r="M51" i="26"/>
  <c r="N51" i="26"/>
  <c r="O51" i="26"/>
  <c r="O86" i="26"/>
  <c r="N86" i="26"/>
  <c r="M86" i="26"/>
  <c r="F86" i="26"/>
  <c r="H86" i="26"/>
  <c r="G86" i="26"/>
  <c r="F11" i="26"/>
  <c r="BY11" i="26"/>
  <c r="F50" i="26"/>
  <c r="BY50" i="26"/>
  <c r="BY85" i="26"/>
  <c r="BU11" i="26"/>
  <c r="BV11" i="26"/>
  <c r="BW11" i="26"/>
  <c r="BU50" i="26"/>
  <c r="BV50" i="26"/>
  <c r="BW50" i="26"/>
  <c r="BW85" i="26"/>
  <c r="BV85" i="26"/>
  <c r="BU85" i="26"/>
  <c r="BO11" i="26"/>
  <c r="BO50" i="26"/>
  <c r="BO85" i="26"/>
  <c r="BK11" i="26"/>
  <c r="BL11" i="26"/>
  <c r="BM11" i="26"/>
  <c r="BK50" i="26"/>
  <c r="BL50" i="26"/>
  <c r="BM50" i="26"/>
  <c r="BM85" i="26"/>
  <c r="BL85" i="26"/>
  <c r="BK85" i="26"/>
  <c r="BE11" i="26"/>
  <c r="BE50" i="26"/>
  <c r="BE85" i="26"/>
  <c r="BA11" i="26"/>
  <c r="BB11" i="26"/>
  <c r="BC11" i="26"/>
  <c r="BA50" i="26"/>
  <c r="BB50" i="26"/>
  <c r="BC50" i="26"/>
  <c r="BC85" i="26"/>
  <c r="BB85" i="26"/>
  <c r="BA85" i="26"/>
  <c r="AU11" i="26"/>
  <c r="AU50" i="26"/>
  <c r="AU85" i="26"/>
  <c r="AQ11" i="26"/>
  <c r="AR11" i="26"/>
  <c r="AS11" i="26"/>
  <c r="AQ50" i="26"/>
  <c r="AR50" i="26"/>
  <c r="AS50" i="26"/>
  <c r="AS85" i="26"/>
  <c r="AR85" i="26"/>
  <c r="AQ85" i="26"/>
  <c r="AK11" i="26"/>
  <c r="AK50" i="26"/>
  <c r="AK85" i="26"/>
  <c r="AG11" i="26"/>
  <c r="AH11" i="26"/>
  <c r="AI11" i="26"/>
  <c r="AG50" i="26"/>
  <c r="AH50" i="26"/>
  <c r="AI50" i="26"/>
  <c r="AI85" i="26"/>
  <c r="AH85" i="26"/>
  <c r="AG85" i="26"/>
  <c r="AA11" i="26"/>
  <c r="AA50" i="26"/>
  <c r="AA85" i="26"/>
  <c r="W11" i="26"/>
  <c r="X11" i="26"/>
  <c r="Y11" i="26"/>
  <c r="W50" i="26"/>
  <c r="X50" i="26"/>
  <c r="Y50" i="26"/>
  <c r="Y85" i="26"/>
  <c r="X85" i="26"/>
  <c r="W85" i="26"/>
  <c r="Q11" i="26"/>
  <c r="Q50" i="26"/>
  <c r="Q85" i="26"/>
  <c r="M11" i="26"/>
  <c r="N11" i="26"/>
  <c r="O11" i="26"/>
  <c r="M50" i="26"/>
  <c r="N50" i="26"/>
  <c r="O50" i="26"/>
  <c r="O85" i="26"/>
  <c r="N85" i="26"/>
  <c r="M85" i="26"/>
  <c r="F85" i="26"/>
  <c r="H85" i="26"/>
  <c r="G85" i="26"/>
  <c r="F10" i="26"/>
  <c r="BY10" i="26"/>
  <c r="F49" i="26"/>
  <c r="BY49" i="26"/>
  <c r="BY84" i="26"/>
  <c r="BU10" i="26"/>
  <c r="BV10" i="26"/>
  <c r="BW10" i="26"/>
  <c r="BU49" i="26"/>
  <c r="BV49" i="26"/>
  <c r="BW49" i="26"/>
  <c r="BW84" i="26"/>
  <c r="BV84" i="26"/>
  <c r="BU84" i="26"/>
  <c r="BO10" i="26"/>
  <c r="BO49" i="26"/>
  <c r="BO84" i="26"/>
  <c r="BK10" i="26"/>
  <c r="BL10" i="26"/>
  <c r="BM10" i="26"/>
  <c r="BK49" i="26"/>
  <c r="BL49" i="26"/>
  <c r="BM49" i="26"/>
  <c r="BM84" i="26"/>
  <c r="BL84" i="26"/>
  <c r="BK84" i="26"/>
  <c r="BE10" i="26"/>
  <c r="BE49" i="26"/>
  <c r="BE84" i="26"/>
  <c r="BA10" i="26"/>
  <c r="BB10" i="26"/>
  <c r="BC10" i="26"/>
  <c r="BA49" i="26"/>
  <c r="BB49" i="26"/>
  <c r="BC49" i="26"/>
  <c r="BC84" i="26"/>
  <c r="BB84" i="26"/>
  <c r="BA84" i="26"/>
  <c r="AU10" i="26"/>
  <c r="AU49" i="26"/>
  <c r="AU84" i="26"/>
  <c r="AQ10" i="26"/>
  <c r="AR10" i="26"/>
  <c r="AS10" i="26"/>
  <c r="AQ49" i="26"/>
  <c r="AR49" i="26"/>
  <c r="AS49" i="26"/>
  <c r="AS84" i="26"/>
  <c r="AR84" i="26"/>
  <c r="AQ84" i="26"/>
  <c r="AK10" i="26"/>
  <c r="AK49" i="26"/>
  <c r="AK84" i="26"/>
  <c r="AG10" i="26"/>
  <c r="AH10" i="26"/>
  <c r="AI10" i="26"/>
  <c r="AG49" i="26"/>
  <c r="AH49" i="26"/>
  <c r="AI49" i="26"/>
  <c r="AI84" i="26"/>
  <c r="AH84" i="26"/>
  <c r="AG84" i="26"/>
  <c r="AA10" i="26"/>
  <c r="AA49" i="26"/>
  <c r="AA84" i="26"/>
  <c r="W10" i="26"/>
  <c r="X10" i="26"/>
  <c r="Y10" i="26"/>
  <c r="W49" i="26"/>
  <c r="X49" i="26"/>
  <c r="Y49" i="26"/>
  <c r="Y84" i="26"/>
  <c r="X84" i="26"/>
  <c r="W84" i="26"/>
  <c r="Q10" i="26"/>
  <c r="Q49" i="26"/>
  <c r="Q84" i="26"/>
  <c r="M10" i="26"/>
  <c r="N10" i="26"/>
  <c r="O10" i="26"/>
  <c r="M49" i="26"/>
  <c r="N49" i="26"/>
  <c r="O49" i="26"/>
  <c r="O84" i="26"/>
  <c r="N84" i="26"/>
  <c r="M84" i="26"/>
  <c r="F84" i="26"/>
  <c r="H84" i="26"/>
  <c r="G84" i="26"/>
  <c r="F9" i="26"/>
  <c r="BY9" i="26"/>
  <c r="F48" i="26"/>
  <c r="BY48" i="26"/>
  <c r="BY83" i="26"/>
  <c r="BU9" i="26"/>
  <c r="BV9" i="26"/>
  <c r="BW9" i="26"/>
  <c r="BU48" i="26"/>
  <c r="BV48" i="26"/>
  <c r="BW48" i="26"/>
  <c r="BW83" i="26"/>
  <c r="BV83" i="26"/>
  <c r="BU83" i="26"/>
  <c r="BO9" i="26"/>
  <c r="BO48" i="26"/>
  <c r="BO83" i="26"/>
  <c r="BK9" i="26"/>
  <c r="BL9" i="26"/>
  <c r="BM9" i="26"/>
  <c r="BK48" i="26"/>
  <c r="BL48" i="26"/>
  <c r="BM48" i="26"/>
  <c r="BM83" i="26"/>
  <c r="BL83" i="26"/>
  <c r="BK83" i="26"/>
  <c r="BE9" i="26"/>
  <c r="BE48" i="26"/>
  <c r="BE83" i="26"/>
  <c r="BA9" i="26"/>
  <c r="BB9" i="26"/>
  <c r="BC9" i="26"/>
  <c r="BA48" i="26"/>
  <c r="BB48" i="26"/>
  <c r="BC48" i="26"/>
  <c r="BC83" i="26"/>
  <c r="BB83" i="26"/>
  <c r="BA83" i="26"/>
  <c r="AU9" i="26"/>
  <c r="AU48" i="26"/>
  <c r="AU83" i="26"/>
  <c r="AQ9" i="26"/>
  <c r="AR9" i="26"/>
  <c r="AS9" i="26"/>
  <c r="AQ48" i="26"/>
  <c r="AR48" i="26"/>
  <c r="AS48" i="26"/>
  <c r="AS83" i="26"/>
  <c r="AR83" i="26"/>
  <c r="AQ83" i="26"/>
  <c r="AK9" i="26"/>
  <c r="AK48" i="26"/>
  <c r="AK83" i="26"/>
  <c r="AG9" i="26"/>
  <c r="AH9" i="26"/>
  <c r="AI9" i="26"/>
  <c r="AG48" i="26"/>
  <c r="AH48" i="26"/>
  <c r="AI48" i="26"/>
  <c r="AI83" i="26"/>
  <c r="AH83" i="26"/>
  <c r="AG83" i="26"/>
  <c r="AA9" i="26"/>
  <c r="AA48" i="26"/>
  <c r="AA83" i="26"/>
  <c r="W9" i="26"/>
  <c r="X9" i="26"/>
  <c r="Y9" i="26"/>
  <c r="W48" i="26"/>
  <c r="X48" i="26"/>
  <c r="Y48" i="26"/>
  <c r="Y83" i="26"/>
  <c r="X83" i="26"/>
  <c r="W83" i="26"/>
  <c r="Q9" i="26"/>
  <c r="Q48" i="26"/>
  <c r="Q83" i="26"/>
  <c r="M9" i="26"/>
  <c r="N9" i="26"/>
  <c r="O9" i="26"/>
  <c r="M48" i="26"/>
  <c r="N48" i="26"/>
  <c r="O48" i="26"/>
  <c r="O83" i="26"/>
  <c r="N83" i="26"/>
  <c r="M83" i="26"/>
  <c r="F83" i="26"/>
  <c r="H83" i="26"/>
  <c r="G83" i="26"/>
  <c r="F8" i="26"/>
  <c r="BY8" i="26"/>
  <c r="F47" i="26"/>
  <c r="BY47" i="26"/>
  <c r="BY82" i="26"/>
  <c r="BU8" i="26"/>
  <c r="BV8" i="26"/>
  <c r="BW8" i="26"/>
  <c r="BU47" i="26"/>
  <c r="BV47" i="26"/>
  <c r="BW47" i="26"/>
  <c r="BW82" i="26"/>
  <c r="BV82" i="26"/>
  <c r="BU82" i="26"/>
  <c r="BO8" i="26"/>
  <c r="BO47" i="26"/>
  <c r="BO82" i="26"/>
  <c r="BK8" i="26"/>
  <c r="BL8" i="26"/>
  <c r="BM8" i="26"/>
  <c r="BK47" i="26"/>
  <c r="BL47" i="26"/>
  <c r="BM47" i="26"/>
  <c r="BM82" i="26"/>
  <c r="BL82" i="26"/>
  <c r="BK82" i="26"/>
  <c r="BE8" i="26"/>
  <c r="BE47" i="26"/>
  <c r="BE82" i="26"/>
  <c r="BA8" i="26"/>
  <c r="BB8" i="26"/>
  <c r="BC8" i="26"/>
  <c r="BA47" i="26"/>
  <c r="BB47" i="26"/>
  <c r="BC47" i="26"/>
  <c r="BC82" i="26"/>
  <c r="BB82" i="26"/>
  <c r="BA82" i="26"/>
  <c r="AU8" i="26"/>
  <c r="AU47" i="26"/>
  <c r="AU82" i="26"/>
  <c r="AQ8" i="26"/>
  <c r="AR8" i="26"/>
  <c r="AS8" i="26"/>
  <c r="AQ47" i="26"/>
  <c r="AR47" i="26"/>
  <c r="AS47" i="26"/>
  <c r="AS82" i="26"/>
  <c r="AR82" i="26"/>
  <c r="AQ82" i="26"/>
  <c r="AK8" i="26"/>
  <c r="AK47" i="26"/>
  <c r="AK82" i="26"/>
  <c r="AG8" i="26"/>
  <c r="AH8" i="26"/>
  <c r="AI8" i="26"/>
  <c r="AG47" i="26"/>
  <c r="AH47" i="26"/>
  <c r="AI47" i="26"/>
  <c r="AI82" i="26"/>
  <c r="AH82" i="26"/>
  <c r="AG82" i="26"/>
  <c r="AA8" i="26"/>
  <c r="AA47" i="26"/>
  <c r="AA82" i="26"/>
  <c r="W8" i="26"/>
  <c r="X8" i="26"/>
  <c r="Y8" i="26"/>
  <c r="W47" i="26"/>
  <c r="X47" i="26"/>
  <c r="Y47" i="26"/>
  <c r="Y82" i="26"/>
  <c r="X82" i="26"/>
  <c r="W82" i="26"/>
  <c r="Q8" i="26"/>
  <c r="Q47" i="26"/>
  <c r="Q82" i="26"/>
  <c r="M8" i="26"/>
  <c r="N8" i="26"/>
  <c r="O8" i="26"/>
  <c r="M47" i="26"/>
  <c r="N47" i="26"/>
  <c r="O47" i="26"/>
  <c r="O82" i="26"/>
  <c r="N82" i="26"/>
  <c r="M82" i="26"/>
  <c r="F82" i="26"/>
  <c r="H82" i="26"/>
  <c r="G82" i="26"/>
  <c r="F7" i="26"/>
  <c r="BY7" i="26"/>
  <c r="F46" i="26"/>
  <c r="BY46" i="26"/>
  <c r="BY81" i="26"/>
  <c r="BU7" i="26"/>
  <c r="BV7" i="26"/>
  <c r="BW7" i="26"/>
  <c r="BU46" i="26"/>
  <c r="BV46" i="26"/>
  <c r="BW46" i="26"/>
  <c r="BW81" i="26"/>
  <c r="BV81" i="26"/>
  <c r="BU81" i="26"/>
  <c r="BO7" i="26"/>
  <c r="BO46" i="26"/>
  <c r="BO81" i="26"/>
  <c r="BK7" i="26"/>
  <c r="BL7" i="26"/>
  <c r="BM7" i="26"/>
  <c r="BK46" i="26"/>
  <c r="BL46" i="26"/>
  <c r="BM46" i="26"/>
  <c r="BM81" i="26"/>
  <c r="BL81" i="26"/>
  <c r="BK81" i="26"/>
  <c r="BE7" i="26"/>
  <c r="BE46" i="26"/>
  <c r="BE81" i="26"/>
  <c r="BA7" i="26"/>
  <c r="BB7" i="26"/>
  <c r="BC7" i="26"/>
  <c r="BA46" i="26"/>
  <c r="BB46" i="26"/>
  <c r="BC46" i="26"/>
  <c r="BC81" i="26"/>
  <c r="BB81" i="26"/>
  <c r="BA81" i="26"/>
  <c r="AU7" i="26"/>
  <c r="AU46" i="26"/>
  <c r="AU81" i="26"/>
  <c r="AQ7" i="26"/>
  <c r="AR7" i="26"/>
  <c r="AS7" i="26"/>
  <c r="AQ46" i="26"/>
  <c r="AR46" i="26"/>
  <c r="AS46" i="26"/>
  <c r="AS81" i="26"/>
  <c r="AR81" i="26"/>
  <c r="AQ81" i="26"/>
  <c r="AK7" i="26"/>
  <c r="AK46" i="26"/>
  <c r="AK81" i="26"/>
  <c r="AG7" i="26"/>
  <c r="AH7" i="26"/>
  <c r="AI7" i="26"/>
  <c r="AG46" i="26"/>
  <c r="AH46" i="26"/>
  <c r="AI46" i="26"/>
  <c r="AI81" i="26"/>
  <c r="AH81" i="26"/>
  <c r="AG81" i="26"/>
  <c r="AA7" i="26"/>
  <c r="AA46" i="26"/>
  <c r="AA81" i="26"/>
  <c r="W7" i="26"/>
  <c r="X7" i="26"/>
  <c r="Y7" i="26"/>
  <c r="W46" i="26"/>
  <c r="X46" i="26"/>
  <c r="Y46" i="26"/>
  <c r="Y81" i="26"/>
  <c r="X81" i="26"/>
  <c r="W81" i="26"/>
  <c r="Q7" i="26"/>
  <c r="Q46" i="26"/>
  <c r="Q81" i="26"/>
  <c r="M7" i="26"/>
  <c r="N7" i="26"/>
  <c r="O7" i="26"/>
  <c r="M46" i="26"/>
  <c r="N46" i="26"/>
  <c r="O46" i="26"/>
  <c r="O81" i="26"/>
  <c r="N81" i="26"/>
  <c r="M81" i="26"/>
  <c r="F81" i="26"/>
  <c r="H81" i="26"/>
  <c r="G81" i="26"/>
  <c r="F6" i="26"/>
  <c r="BY6" i="26"/>
  <c r="F45" i="26"/>
  <c r="BY45" i="26"/>
  <c r="BY80" i="26"/>
  <c r="BU6" i="26"/>
  <c r="BV6" i="26"/>
  <c r="BW6" i="26"/>
  <c r="BU45" i="26"/>
  <c r="BV45" i="26"/>
  <c r="BW45" i="26"/>
  <c r="BW80" i="26"/>
  <c r="BV80" i="26"/>
  <c r="BU80" i="26"/>
  <c r="BO6" i="26"/>
  <c r="BO45" i="26"/>
  <c r="BO80" i="26"/>
  <c r="BK6" i="26"/>
  <c r="BL6" i="26"/>
  <c r="BM6" i="26"/>
  <c r="BK45" i="26"/>
  <c r="BL45" i="26"/>
  <c r="BM45" i="26"/>
  <c r="BM80" i="26"/>
  <c r="BL80" i="26"/>
  <c r="BK80" i="26"/>
  <c r="BE6" i="26"/>
  <c r="BE45" i="26"/>
  <c r="BE80" i="26"/>
  <c r="BA6" i="26"/>
  <c r="BB6" i="26"/>
  <c r="BC6" i="26"/>
  <c r="BA45" i="26"/>
  <c r="BB45" i="26"/>
  <c r="BC45" i="26"/>
  <c r="BC80" i="26"/>
  <c r="BB80" i="26"/>
  <c r="BA80" i="26"/>
  <c r="AU6" i="26"/>
  <c r="AU45" i="26"/>
  <c r="AU80" i="26"/>
  <c r="AQ6" i="26"/>
  <c r="AR6" i="26"/>
  <c r="AS6" i="26"/>
  <c r="AQ45" i="26"/>
  <c r="AR45" i="26"/>
  <c r="AS45" i="26"/>
  <c r="AS80" i="26"/>
  <c r="AR80" i="26"/>
  <c r="AQ80" i="26"/>
  <c r="AK6" i="26"/>
  <c r="AK45" i="26"/>
  <c r="AK80" i="26"/>
  <c r="AG6" i="26"/>
  <c r="AH6" i="26"/>
  <c r="AI6" i="26"/>
  <c r="AG45" i="26"/>
  <c r="AH45" i="26"/>
  <c r="AI45" i="26"/>
  <c r="AI80" i="26"/>
  <c r="AH80" i="26"/>
  <c r="AG80" i="26"/>
  <c r="AA6" i="26"/>
  <c r="AA45" i="26"/>
  <c r="AA80" i="26"/>
  <c r="W6" i="26"/>
  <c r="X6" i="26"/>
  <c r="Y6" i="26"/>
  <c r="W45" i="26"/>
  <c r="X45" i="26"/>
  <c r="Y45" i="26"/>
  <c r="Y80" i="26"/>
  <c r="X80" i="26"/>
  <c r="W80" i="26"/>
  <c r="Q6" i="26"/>
  <c r="Q45" i="26"/>
  <c r="Q80" i="26"/>
  <c r="M6" i="26"/>
  <c r="N6" i="26"/>
  <c r="O6" i="26"/>
  <c r="M45" i="26"/>
  <c r="N45" i="26"/>
  <c r="O45" i="26"/>
  <c r="O80" i="26"/>
  <c r="N80" i="26"/>
  <c r="M80" i="26"/>
  <c r="F80" i="26"/>
  <c r="H80" i="26"/>
  <c r="G80" i="26"/>
  <c r="F5" i="26"/>
  <c r="BY5" i="26"/>
  <c r="F44" i="26"/>
  <c r="BY44" i="26"/>
  <c r="BY79" i="26"/>
  <c r="BU5" i="26"/>
  <c r="BV5" i="26"/>
  <c r="BW5" i="26"/>
  <c r="BU44" i="26"/>
  <c r="BV44" i="26"/>
  <c r="BW44" i="26"/>
  <c r="BW79" i="26"/>
  <c r="BV79" i="26"/>
  <c r="BU79" i="26"/>
  <c r="BO5" i="26"/>
  <c r="BO44" i="26"/>
  <c r="BO79" i="26"/>
  <c r="BK5" i="26"/>
  <c r="BL5" i="26"/>
  <c r="BM5" i="26"/>
  <c r="BK44" i="26"/>
  <c r="BL44" i="26"/>
  <c r="BM44" i="26"/>
  <c r="BM79" i="26"/>
  <c r="BL79" i="26"/>
  <c r="BK79" i="26"/>
  <c r="BE5" i="26"/>
  <c r="BE44" i="26"/>
  <c r="BE79" i="26"/>
  <c r="BA5" i="26"/>
  <c r="BB5" i="26"/>
  <c r="BC5" i="26"/>
  <c r="BA44" i="26"/>
  <c r="BB44" i="26"/>
  <c r="BC44" i="26"/>
  <c r="BC79" i="26"/>
  <c r="BB79" i="26"/>
  <c r="BA79" i="26"/>
  <c r="AU5" i="26"/>
  <c r="AU44" i="26"/>
  <c r="AU79" i="26"/>
  <c r="AQ5" i="26"/>
  <c r="AR5" i="26"/>
  <c r="AS5" i="26"/>
  <c r="AQ44" i="26"/>
  <c r="AR44" i="26"/>
  <c r="AS44" i="26"/>
  <c r="AS79" i="26"/>
  <c r="AR79" i="26"/>
  <c r="AQ79" i="26"/>
  <c r="AK5" i="26"/>
  <c r="AK44" i="26"/>
  <c r="AK79" i="26"/>
  <c r="AG5" i="26"/>
  <c r="AH5" i="26"/>
  <c r="AI5" i="26"/>
  <c r="AG44" i="26"/>
  <c r="AH44" i="26"/>
  <c r="AI44" i="26"/>
  <c r="AI79" i="26"/>
  <c r="AH79" i="26"/>
  <c r="AG79" i="26"/>
  <c r="AA5" i="26"/>
  <c r="AA44" i="26"/>
  <c r="AA79" i="26"/>
  <c r="W5" i="26"/>
  <c r="X5" i="26"/>
  <c r="Y5" i="26"/>
  <c r="W44" i="26"/>
  <c r="X44" i="26"/>
  <c r="Y44" i="26"/>
  <c r="Y79" i="26"/>
  <c r="X79" i="26"/>
  <c r="W79" i="26"/>
  <c r="Q5" i="26"/>
  <c r="Q44" i="26"/>
  <c r="Q79" i="26"/>
  <c r="M5" i="26"/>
  <c r="N5" i="26"/>
  <c r="O5" i="26"/>
  <c r="M44" i="26"/>
  <c r="N44" i="26"/>
  <c r="O44" i="26"/>
  <c r="O79" i="26"/>
  <c r="N79" i="26"/>
  <c r="M79" i="26"/>
  <c r="F79" i="26"/>
  <c r="H79" i="26"/>
  <c r="G79" i="26"/>
  <c r="BY4" i="26"/>
  <c r="BY43" i="26"/>
  <c r="BY78" i="26"/>
  <c r="BU4" i="26"/>
  <c r="BV4" i="26"/>
  <c r="BW4" i="26"/>
  <c r="BU43" i="26"/>
  <c r="BV43" i="26"/>
  <c r="BW43" i="26"/>
  <c r="BW78" i="26"/>
  <c r="BV78" i="26"/>
  <c r="BU78" i="26"/>
  <c r="BO4" i="26"/>
  <c r="BO43" i="26"/>
  <c r="BO78" i="26"/>
  <c r="BK4" i="26"/>
  <c r="BL4" i="26"/>
  <c r="BM4" i="26"/>
  <c r="BK43" i="26"/>
  <c r="BL43" i="26"/>
  <c r="BM43" i="26"/>
  <c r="BM78" i="26"/>
  <c r="BL78" i="26"/>
  <c r="BK78" i="26"/>
  <c r="BE4" i="26"/>
  <c r="BE43" i="26"/>
  <c r="BE78" i="26"/>
  <c r="BA4" i="26"/>
  <c r="BB4" i="26"/>
  <c r="BC4" i="26"/>
  <c r="BA43" i="26"/>
  <c r="BB43" i="26"/>
  <c r="BC43" i="26"/>
  <c r="BC78" i="26"/>
  <c r="BB78" i="26"/>
  <c r="BA78" i="26"/>
  <c r="AU4" i="26"/>
  <c r="AU43" i="26"/>
  <c r="AU78" i="26"/>
  <c r="AQ4" i="26"/>
  <c r="AR4" i="26"/>
  <c r="AS4" i="26"/>
  <c r="AQ43" i="26"/>
  <c r="AR43" i="26"/>
  <c r="AS43" i="26"/>
  <c r="AS78" i="26"/>
  <c r="AR78" i="26"/>
  <c r="AQ78" i="26"/>
  <c r="AK4" i="26"/>
  <c r="AK43" i="26"/>
  <c r="AK78" i="26"/>
  <c r="AG4" i="26"/>
  <c r="AH4" i="26"/>
  <c r="AI4" i="26"/>
  <c r="AG43" i="26"/>
  <c r="AH43" i="26"/>
  <c r="AI43" i="26"/>
  <c r="AI78" i="26"/>
  <c r="AH78" i="26"/>
  <c r="AG78" i="26"/>
  <c r="AA4" i="26"/>
  <c r="AA43" i="26"/>
  <c r="AA78" i="26"/>
  <c r="W4" i="26"/>
  <c r="X4" i="26"/>
  <c r="Y4" i="26"/>
  <c r="W43" i="26"/>
  <c r="X43" i="26"/>
  <c r="Y43" i="26"/>
  <c r="Y78" i="26"/>
  <c r="X78" i="26"/>
  <c r="W78" i="26"/>
  <c r="Q4" i="26"/>
  <c r="Q43" i="26"/>
  <c r="Q78" i="26"/>
  <c r="M4" i="26"/>
  <c r="N4" i="26"/>
  <c r="O4" i="26"/>
  <c r="M43" i="26"/>
  <c r="N43" i="26"/>
  <c r="O43" i="26"/>
  <c r="O78" i="26"/>
  <c r="N78" i="26"/>
  <c r="M78" i="26"/>
  <c r="H78" i="26"/>
  <c r="G78" i="26"/>
  <c r="BY3" i="26"/>
  <c r="BY42" i="26"/>
  <c r="BY77" i="26"/>
  <c r="BU3" i="26"/>
  <c r="BV3" i="26"/>
  <c r="BW3" i="26"/>
  <c r="BU42" i="26"/>
  <c r="BV42" i="26"/>
  <c r="BW42" i="26"/>
  <c r="BW77" i="26"/>
  <c r="BV77" i="26"/>
  <c r="BU77" i="26"/>
  <c r="BO3" i="26"/>
  <c r="BO42" i="26"/>
  <c r="BO77" i="26"/>
  <c r="BK3" i="26"/>
  <c r="BL3" i="26"/>
  <c r="BM3" i="26"/>
  <c r="BK42" i="26"/>
  <c r="BL42" i="26"/>
  <c r="BM42" i="26"/>
  <c r="BM77" i="26"/>
  <c r="BL77" i="26"/>
  <c r="BK77" i="26"/>
  <c r="BE3" i="26"/>
  <c r="BE42" i="26"/>
  <c r="BE77" i="26"/>
  <c r="BA3" i="26"/>
  <c r="BB3" i="26"/>
  <c r="BC3" i="26"/>
  <c r="BA42" i="26"/>
  <c r="BB42" i="26"/>
  <c r="BC42" i="26"/>
  <c r="BC77" i="26"/>
  <c r="BB77" i="26"/>
  <c r="BA77" i="26"/>
  <c r="AU3" i="26"/>
  <c r="AU42" i="26"/>
  <c r="AU77" i="26"/>
  <c r="AQ3" i="26"/>
  <c r="AR3" i="26"/>
  <c r="AS3" i="26"/>
  <c r="AQ42" i="26"/>
  <c r="AR42" i="26"/>
  <c r="AS42" i="26"/>
  <c r="AS77" i="26"/>
  <c r="AR77" i="26"/>
  <c r="AQ77" i="26"/>
  <c r="AK3" i="26"/>
  <c r="AK42" i="26"/>
  <c r="AK77" i="26"/>
  <c r="AG3" i="26"/>
  <c r="AH3" i="26"/>
  <c r="AI3" i="26"/>
  <c r="AG42" i="26"/>
  <c r="AH42" i="26"/>
  <c r="AI42" i="26"/>
  <c r="AI77" i="26"/>
  <c r="AH77" i="26"/>
  <c r="AG77" i="26"/>
  <c r="AA3" i="26"/>
  <c r="AA42" i="26"/>
  <c r="AA77" i="26"/>
  <c r="W3" i="26"/>
  <c r="X3" i="26"/>
  <c r="Y3" i="26"/>
  <c r="W42" i="26"/>
  <c r="X42" i="26"/>
  <c r="Y42" i="26"/>
  <c r="Y77" i="26"/>
  <c r="X77" i="26"/>
  <c r="W77" i="26"/>
  <c r="Q3" i="26"/>
  <c r="Q42" i="26"/>
  <c r="Q77" i="26"/>
  <c r="M3" i="26"/>
  <c r="N3" i="26"/>
  <c r="O3" i="26"/>
  <c r="M42" i="26"/>
  <c r="N42" i="26"/>
  <c r="O42" i="26"/>
  <c r="O77" i="26"/>
  <c r="N77" i="26"/>
  <c r="M77" i="26"/>
  <c r="H77" i="26"/>
  <c r="G77" i="26"/>
  <c r="BZ67" i="26"/>
  <c r="BX67" i="26"/>
  <c r="C51" i="26"/>
  <c r="C53" i="26"/>
  <c r="BT67" i="26"/>
  <c r="BP67" i="26"/>
  <c r="BN67" i="26"/>
  <c r="BJ67" i="26"/>
  <c r="BF67" i="26"/>
  <c r="BD67" i="26"/>
  <c r="AZ67" i="26"/>
  <c r="AV67" i="26"/>
  <c r="AT67" i="26"/>
  <c r="AP67" i="26"/>
  <c r="AL67" i="26"/>
  <c r="AJ67" i="26"/>
  <c r="AF67" i="26"/>
  <c r="AB67" i="26"/>
  <c r="Z67" i="26"/>
  <c r="V67" i="26"/>
  <c r="R67" i="26"/>
  <c r="P67" i="26"/>
  <c r="L67" i="26"/>
  <c r="C44" i="26"/>
  <c r="H67" i="26"/>
  <c r="G67" i="26"/>
  <c r="BZ66" i="26"/>
  <c r="BX66" i="26"/>
  <c r="BT66" i="26"/>
  <c r="BP66" i="26"/>
  <c r="BN66" i="26"/>
  <c r="BJ66" i="26"/>
  <c r="BF66" i="26"/>
  <c r="BD66" i="26"/>
  <c r="AZ66" i="26"/>
  <c r="AV66" i="26"/>
  <c r="AT66" i="26"/>
  <c r="AP66" i="26"/>
  <c r="AL66" i="26"/>
  <c r="AJ66" i="26"/>
  <c r="AF66" i="26"/>
  <c r="AB66" i="26"/>
  <c r="Z66" i="26"/>
  <c r="V66" i="26"/>
  <c r="R66" i="26"/>
  <c r="P66" i="26"/>
  <c r="L66" i="26"/>
  <c r="H66" i="26"/>
  <c r="G66" i="26"/>
  <c r="BZ65" i="26"/>
  <c r="BX65" i="26"/>
  <c r="BT65" i="26"/>
  <c r="BP65" i="26"/>
  <c r="BN65" i="26"/>
  <c r="BJ65" i="26"/>
  <c r="BF65" i="26"/>
  <c r="BD65" i="26"/>
  <c r="AZ65" i="26"/>
  <c r="AV65" i="26"/>
  <c r="AT65" i="26"/>
  <c r="AP65" i="26"/>
  <c r="AL65" i="26"/>
  <c r="AJ65" i="26"/>
  <c r="AF65" i="26"/>
  <c r="AB65" i="26"/>
  <c r="Z65" i="26"/>
  <c r="V65" i="26"/>
  <c r="R65" i="26"/>
  <c r="P65" i="26"/>
  <c r="L65" i="26"/>
  <c r="H65" i="26"/>
  <c r="G65" i="26"/>
  <c r="BZ64" i="26"/>
  <c r="BX64" i="26"/>
  <c r="BT64" i="26"/>
  <c r="BP64" i="26"/>
  <c r="BN64" i="26"/>
  <c r="BJ64" i="26"/>
  <c r="BF64" i="26"/>
  <c r="BD64" i="26"/>
  <c r="AZ64" i="26"/>
  <c r="AV64" i="26"/>
  <c r="AT64" i="26"/>
  <c r="AP64" i="26"/>
  <c r="AL64" i="26"/>
  <c r="AJ64" i="26"/>
  <c r="AF64" i="26"/>
  <c r="AB64" i="26"/>
  <c r="Z64" i="26"/>
  <c r="V64" i="26"/>
  <c r="R64" i="26"/>
  <c r="P64" i="26"/>
  <c r="L64" i="26"/>
  <c r="H64" i="26"/>
  <c r="G64" i="26"/>
  <c r="BZ63" i="26"/>
  <c r="BX63" i="26"/>
  <c r="BT63" i="26"/>
  <c r="BP63" i="26"/>
  <c r="BN63" i="26"/>
  <c r="BJ63" i="26"/>
  <c r="BF63" i="26"/>
  <c r="BD63" i="26"/>
  <c r="AZ63" i="26"/>
  <c r="AV63" i="26"/>
  <c r="AT63" i="26"/>
  <c r="AP63" i="26"/>
  <c r="AL63" i="26"/>
  <c r="AJ63" i="26"/>
  <c r="AF63" i="26"/>
  <c r="AB63" i="26"/>
  <c r="Z63" i="26"/>
  <c r="V63" i="26"/>
  <c r="R63" i="26"/>
  <c r="P63" i="26"/>
  <c r="L63" i="26"/>
  <c r="H63" i="26"/>
  <c r="G63" i="26"/>
  <c r="BZ62" i="26"/>
  <c r="BX62" i="26"/>
  <c r="BT62" i="26"/>
  <c r="BP62" i="26"/>
  <c r="BN62" i="26"/>
  <c r="BJ62" i="26"/>
  <c r="BF62" i="26"/>
  <c r="BD62" i="26"/>
  <c r="AZ62" i="26"/>
  <c r="AV62" i="26"/>
  <c r="AT62" i="26"/>
  <c r="AP62" i="26"/>
  <c r="AL62" i="26"/>
  <c r="AJ62" i="26"/>
  <c r="AF62" i="26"/>
  <c r="AB62" i="26"/>
  <c r="Z62" i="26"/>
  <c r="V62" i="26"/>
  <c r="R62" i="26"/>
  <c r="P62" i="26"/>
  <c r="L62" i="26"/>
  <c r="H62" i="26"/>
  <c r="G62" i="26"/>
  <c r="BZ61" i="26"/>
  <c r="BX61" i="26"/>
  <c r="BT61" i="26"/>
  <c r="BP61" i="26"/>
  <c r="BN61" i="26"/>
  <c r="BJ61" i="26"/>
  <c r="BF61" i="26"/>
  <c r="BD61" i="26"/>
  <c r="AZ61" i="26"/>
  <c r="AV61" i="26"/>
  <c r="AT61" i="26"/>
  <c r="AP61" i="26"/>
  <c r="AL61" i="26"/>
  <c r="AJ61" i="26"/>
  <c r="AF61" i="26"/>
  <c r="AB61" i="26"/>
  <c r="Z61" i="26"/>
  <c r="V61" i="26"/>
  <c r="R61" i="26"/>
  <c r="P61" i="26"/>
  <c r="L61" i="26"/>
  <c r="H61" i="26"/>
  <c r="G61" i="26"/>
  <c r="BZ60" i="26"/>
  <c r="BX60" i="26"/>
  <c r="BT60" i="26"/>
  <c r="BP60" i="26"/>
  <c r="BN60" i="26"/>
  <c r="BJ60" i="26"/>
  <c r="BF60" i="26"/>
  <c r="BD60" i="26"/>
  <c r="AZ60" i="26"/>
  <c r="AV60" i="26"/>
  <c r="AT60" i="26"/>
  <c r="AP60" i="26"/>
  <c r="AL60" i="26"/>
  <c r="AJ60" i="26"/>
  <c r="AF60" i="26"/>
  <c r="AB60" i="26"/>
  <c r="Z60" i="26"/>
  <c r="V60" i="26"/>
  <c r="R60" i="26"/>
  <c r="P60" i="26"/>
  <c r="L60" i="26"/>
  <c r="H60" i="26"/>
  <c r="G60" i="26"/>
  <c r="BZ59" i="26"/>
  <c r="BX59" i="26"/>
  <c r="BT59" i="26"/>
  <c r="BP59" i="26"/>
  <c r="BN59" i="26"/>
  <c r="BJ59" i="26"/>
  <c r="BF59" i="26"/>
  <c r="BD59" i="26"/>
  <c r="AZ59" i="26"/>
  <c r="AV59" i="26"/>
  <c r="AT59" i="26"/>
  <c r="AP59" i="26"/>
  <c r="AL59" i="26"/>
  <c r="AJ59" i="26"/>
  <c r="AF59" i="26"/>
  <c r="AB59" i="26"/>
  <c r="Z59" i="26"/>
  <c r="V59" i="26"/>
  <c r="R59" i="26"/>
  <c r="P59" i="26"/>
  <c r="L59" i="26"/>
  <c r="H59" i="26"/>
  <c r="G59" i="26"/>
  <c r="BZ58" i="26"/>
  <c r="BX58" i="26"/>
  <c r="BT58" i="26"/>
  <c r="BP58" i="26"/>
  <c r="BN58" i="26"/>
  <c r="BJ58" i="26"/>
  <c r="BF58" i="26"/>
  <c r="BD58" i="26"/>
  <c r="AZ58" i="26"/>
  <c r="AV58" i="26"/>
  <c r="AT58" i="26"/>
  <c r="AP58" i="26"/>
  <c r="AL58" i="26"/>
  <c r="AJ58" i="26"/>
  <c r="AF58" i="26"/>
  <c r="AB58" i="26"/>
  <c r="Z58" i="26"/>
  <c r="V58" i="26"/>
  <c r="R58" i="26"/>
  <c r="P58" i="26"/>
  <c r="L58" i="26"/>
  <c r="H58" i="26"/>
  <c r="G58" i="26"/>
  <c r="BZ57" i="26"/>
  <c r="BX57" i="26"/>
  <c r="BT57" i="26"/>
  <c r="BP57" i="26"/>
  <c r="BN57" i="26"/>
  <c r="BJ57" i="26"/>
  <c r="BF57" i="26"/>
  <c r="BD57" i="26"/>
  <c r="AZ57" i="26"/>
  <c r="AV57" i="26"/>
  <c r="AT57" i="26"/>
  <c r="AP57" i="26"/>
  <c r="AL57" i="26"/>
  <c r="AJ57" i="26"/>
  <c r="AF57" i="26"/>
  <c r="AB57" i="26"/>
  <c r="Z57" i="26"/>
  <c r="V57" i="26"/>
  <c r="R57" i="26"/>
  <c r="P57" i="26"/>
  <c r="L57" i="26"/>
  <c r="H57" i="26"/>
  <c r="G57" i="26"/>
  <c r="BZ56" i="26"/>
  <c r="BX56" i="26"/>
  <c r="BT56" i="26"/>
  <c r="BP56" i="26"/>
  <c r="BN56" i="26"/>
  <c r="BJ56" i="26"/>
  <c r="BF56" i="26"/>
  <c r="BD56" i="26"/>
  <c r="AZ56" i="26"/>
  <c r="AV56" i="26"/>
  <c r="AT56" i="26"/>
  <c r="AP56" i="26"/>
  <c r="AL56" i="26"/>
  <c r="AJ56" i="26"/>
  <c r="AF56" i="26"/>
  <c r="AB56" i="26"/>
  <c r="Z56" i="26"/>
  <c r="V56" i="26"/>
  <c r="R56" i="26"/>
  <c r="P56" i="26"/>
  <c r="L56" i="26"/>
  <c r="H56" i="26"/>
  <c r="G56" i="26"/>
  <c r="BZ55" i="26"/>
  <c r="BX55" i="26"/>
  <c r="BT55" i="26"/>
  <c r="BP55" i="26"/>
  <c r="BN55" i="26"/>
  <c r="BJ55" i="26"/>
  <c r="BF55" i="26"/>
  <c r="BD55" i="26"/>
  <c r="AZ55" i="26"/>
  <c r="AV55" i="26"/>
  <c r="AT55" i="26"/>
  <c r="AP55" i="26"/>
  <c r="AL55" i="26"/>
  <c r="AJ55" i="26"/>
  <c r="AF55" i="26"/>
  <c r="AB55" i="26"/>
  <c r="Z55" i="26"/>
  <c r="V55" i="26"/>
  <c r="R55" i="26"/>
  <c r="P55" i="26"/>
  <c r="L55" i="26"/>
  <c r="H55" i="26"/>
  <c r="G55" i="26"/>
  <c r="BZ54" i="26"/>
  <c r="BX54" i="26"/>
  <c r="BT54" i="26"/>
  <c r="BP54" i="26"/>
  <c r="BN54" i="26"/>
  <c r="BJ54" i="26"/>
  <c r="BF54" i="26"/>
  <c r="BD54" i="26"/>
  <c r="AZ54" i="26"/>
  <c r="AV54" i="26"/>
  <c r="AT54" i="26"/>
  <c r="AP54" i="26"/>
  <c r="AL54" i="26"/>
  <c r="AJ54" i="26"/>
  <c r="AF54" i="26"/>
  <c r="AB54" i="26"/>
  <c r="Z54" i="26"/>
  <c r="V54" i="26"/>
  <c r="R54" i="26"/>
  <c r="P54" i="26"/>
  <c r="L54" i="26"/>
  <c r="H54" i="26"/>
  <c r="G54" i="26"/>
  <c r="BZ53" i="26"/>
  <c r="BX53" i="26"/>
  <c r="BT53" i="26"/>
  <c r="BP53" i="26"/>
  <c r="BN53" i="26"/>
  <c r="BJ53" i="26"/>
  <c r="BF53" i="26"/>
  <c r="BD53" i="26"/>
  <c r="AZ53" i="26"/>
  <c r="AV53" i="26"/>
  <c r="AT53" i="26"/>
  <c r="AP53" i="26"/>
  <c r="AL53" i="26"/>
  <c r="AJ53" i="26"/>
  <c r="AF53" i="26"/>
  <c r="AB53" i="26"/>
  <c r="Z53" i="26"/>
  <c r="V53" i="26"/>
  <c r="R53" i="26"/>
  <c r="P53" i="26"/>
  <c r="L53" i="26"/>
  <c r="H53" i="26"/>
  <c r="G53" i="26"/>
  <c r="BZ52" i="26"/>
  <c r="BX52" i="26"/>
  <c r="BT52" i="26"/>
  <c r="BP52" i="26"/>
  <c r="BN52" i="26"/>
  <c r="BJ52" i="26"/>
  <c r="BF52" i="26"/>
  <c r="BD52" i="26"/>
  <c r="AZ52" i="26"/>
  <c r="AV52" i="26"/>
  <c r="AT52" i="26"/>
  <c r="AP52" i="26"/>
  <c r="AL52" i="26"/>
  <c r="AJ52" i="26"/>
  <c r="AF52" i="26"/>
  <c r="AB52" i="26"/>
  <c r="Z52" i="26"/>
  <c r="V52" i="26"/>
  <c r="R52" i="26"/>
  <c r="P52" i="26"/>
  <c r="L52" i="26"/>
  <c r="H52" i="26"/>
  <c r="G52" i="26"/>
  <c r="BZ51" i="26"/>
  <c r="BX51" i="26"/>
  <c r="BT51" i="26"/>
  <c r="BP51" i="26"/>
  <c r="BN51" i="26"/>
  <c r="BJ51" i="26"/>
  <c r="BF51" i="26"/>
  <c r="BD51" i="26"/>
  <c r="AZ51" i="26"/>
  <c r="AV51" i="26"/>
  <c r="AT51" i="26"/>
  <c r="AP51" i="26"/>
  <c r="AL51" i="26"/>
  <c r="AJ51" i="26"/>
  <c r="AF51" i="26"/>
  <c r="AB51" i="26"/>
  <c r="Z51" i="26"/>
  <c r="V51" i="26"/>
  <c r="R51" i="26"/>
  <c r="P51" i="26"/>
  <c r="L51" i="26"/>
  <c r="H51" i="26"/>
  <c r="G51" i="26"/>
  <c r="BZ50" i="26"/>
  <c r="BX50" i="26"/>
  <c r="BT50" i="26"/>
  <c r="BP50" i="26"/>
  <c r="BN50" i="26"/>
  <c r="BJ50" i="26"/>
  <c r="BF50" i="26"/>
  <c r="BD50" i="26"/>
  <c r="AZ50" i="26"/>
  <c r="AV50" i="26"/>
  <c r="AT50" i="26"/>
  <c r="AP50" i="26"/>
  <c r="AL50" i="26"/>
  <c r="AJ50" i="26"/>
  <c r="AF50" i="26"/>
  <c r="AB50" i="26"/>
  <c r="Z50" i="26"/>
  <c r="V50" i="26"/>
  <c r="R50" i="26"/>
  <c r="P50" i="26"/>
  <c r="L50" i="26"/>
  <c r="H50" i="26"/>
  <c r="G50" i="26"/>
  <c r="BZ49" i="26"/>
  <c r="BX49" i="26"/>
  <c r="BT49" i="26"/>
  <c r="BP49" i="26"/>
  <c r="BN49" i="26"/>
  <c r="BJ49" i="26"/>
  <c r="BF49" i="26"/>
  <c r="BD49" i="26"/>
  <c r="AZ49" i="26"/>
  <c r="AV49" i="26"/>
  <c r="AT49" i="26"/>
  <c r="AP49" i="26"/>
  <c r="AL49" i="26"/>
  <c r="AJ49" i="26"/>
  <c r="AF49" i="26"/>
  <c r="AB49" i="26"/>
  <c r="Z49" i="26"/>
  <c r="V49" i="26"/>
  <c r="R49" i="26"/>
  <c r="P49" i="26"/>
  <c r="L49" i="26"/>
  <c r="H49" i="26"/>
  <c r="G49" i="26"/>
  <c r="BZ48" i="26"/>
  <c r="BX48" i="26"/>
  <c r="BT48" i="26"/>
  <c r="BP48" i="26"/>
  <c r="BN48" i="26"/>
  <c r="BJ48" i="26"/>
  <c r="BF48" i="26"/>
  <c r="BD48" i="26"/>
  <c r="AZ48" i="26"/>
  <c r="AV48" i="26"/>
  <c r="AT48" i="26"/>
  <c r="AP48" i="26"/>
  <c r="AL48" i="26"/>
  <c r="AJ48" i="26"/>
  <c r="AF48" i="26"/>
  <c r="AB48" i="26"/>
  <c r="Z48" i="26"/>
  <c r="V48" i="26"/>
  <c r="R48" i="26"/>
  <c r="P48" i="26"/>
  <c r="L48" i="26"/>
  <c r="H48" i="26"/>
  <c r="G48" i="26"/>
  <c r="BZ47" i="26"/>
  <c r="BX47" i="26"/>
  <c r="BT47" i="26"/>
  <c r="BP47" i="26"/>
  <c r="BN47" i="26"/>
  <c r="BJ47" i="26"/>
  <c r="BF47" i="26"/>
  <c r="BD47" i="26"/>
  <c r="AZ47" i="26"/>
  <c r="AV47" i="26"/>
  <c r="AT47" i="26"/>
  <c r="AP47" i="26"/>
  <c r="AL47" i="26"/>
  <c r="AJ47" i="26"/>
  <c r="AF47" i="26"/>
  <c r="AB47" i="26"/>
  <c r="Z47" i="26"/>
  <c r="V47" i="26"/>
  <c r="R47" i="26"/>
  <c r="P47" i="26"/>
  <c r="L47" i="26"/>
  <c r="H47" i="26"/>
  <c r="G47" i="26"/>
  <c r="BZ46" i="26"/>
  <c r="BX46" i="26"/>
  <c r="BT46" i="26"/>
  <c r="BP46" i="26"/>
  <c r="BN46" i="26"/>
  <c r="BJ46" i="26"/>
  <c r="BF46" i="26"/>
  <c r="BD46" i="26"/>
  <c r="AZ46" i="26"/>
  <c r="AV46" i="26"/>
  <c r="AT46" i="26"/>
  <c r="AP46" i="26"/>
  <c r="AL46" i="26"/>
  <c r="AJ46" i="26"/>
  <c r="AF46" i="26"/>
  <c r="AB46" i="26"/>
  <c r="Z46" i="26"/>
  <c r="V46" i="26"/>
  <c r="R46" i="26"/>
  <c r="P46" i="26"/>
  <c r="L46" i="26"/>
  <c r="H46" i="26"/>
  <c r="G46" i="26"/>
  <c r="BZ45" i="26"/>
  <c r="BX45" i="26"/>
  <c r="BT45" i="26"/>
  <c r="BP45" i="26"/>
  <c r="BN45" i="26"/>
  <c r="BJ45" i="26"/>
  <c r="BF45" i="26"/>
  <c r="BD45" i="26"/>
  <c r="AZ45" i="26"/>
  <c r="AV45" i="26"/>
  <c r="AT45" i="26"/>
  <c r="AP45" i="26"/>
  <c r="AL45" i="26"/>
  <c r="AJ45" i="26"/>
  <c r="AF45" i="26"/>
  <c r="AB45" i="26"/>
  <c r="Z45" i="26"/>
  <c r="V45" i="26"/>
  <c r="R45" i="26"/>
  <c r="P45" i="26"/>
  <c r="L45" i="26"/>
  <c r="H45" i="26"/>
  <c r="G45" i="26"/>
  <c r="BZ44" i="26"/>
  <c r="BX44" i="26"/>
  <c r="BT44" i="26"/>
  <c r="BP44" i="26"/>
  <c r="BN44" i="26"/>
  <c r="BJ44" i="26"/>
  <c r="BF44" i="26"/>
  <c r="BD44" i="26"/>
  <c r="AZ44" i="26"/>
  <c r="AV44" i="26"/>
  <c r="AT44" i="26"/>
  <c r="AP44" i="26"/>
  <c r="AL44" i="26"/>
  <c r="AJ44" i="26"/>
  <c r="AF44" i="26"/>
  <c r="AB44" i="26"/>
  <c r="Z44" i="26"/>
  <c r="V44" i="26"/>
  <c r="R44" i="26"/>
  <c r="P44" i="26"/>
  <c r="L44" i="26"/>
  <c r="H44" i="26"/>
  <c r="G44" i="26"/>
  <c r="BZ43" i="26"/>
  <c r="BX43" i="26"/>
  <c r="BT43" i="26"/>
  <c r="BP43" i="26"/>
  <c r="BN43" i="26"/>
  <c r="BJ43" i="26"/>
  <c r="BF43" i="26"/>
  <c r="BD43" i="26"/>
  <c r="AZ43" i="26"/>
  <c r="AV43" i="26"/>
  <c r="AT43" i="26"/>
  <c r="AP43" i="26"/>
  <c r="AL43" i="26"/>
  <c r="AJ43" i="26"/>
  <c r="AF43" i="26"/>
  <c r="AB43" i="26"/>
  <c r="Z43" i="26"/>
  <c r="V43" i="26"/>
  <c r="R43" i="26"/>
  <c r="P43" i="26"/>
  <c r="L43" i="26"/>
  <c r="H43" i="26"/>
  <c r="G43" i="26"/>
  <c r="C43" i="26"/>
  <c r="BZ42" i="26"/>
  <c r="BX42" i="26"/>
  <c r="BT42" i="26"/>
  <c r="BP42" i="26"/>
  <c r="BN42" i="26"/>
  <c r="BJ42" i="26"/>
  <c r="BF42" i="26"/>
  <c r="BD42" i="26"/>
  <c r="AZ42" i="26"/>
  <c r="AV42" i="26"/>
  <c r="AT42" i="26"/>
  <c r="AP42" i="26"/>
  <c r="AL42" i="26"/>
  <c r="AJ42" i="26"/>
  <c r="AF42" i="26"/>
  <c r="AB42" i="26"/>
  <c r="Z42" i="26"/>
  <c r="V42" i="26"/>
  <c r="R42" i="26"/>
  <c r="P42" i="26"/>
  <c r="L42" i="26"/>
  <c r="H42" i="26"/>
  <c r="G42" i="26"/>
  <c r="BZ28" i="26"/>
  <c r="BX28" i="26"/>
  <c r="BT28" i="26"/>
  <c r="BP28" i="26"/>
  <c r="BN28" i="26"/>
  <c r="BJ28" i="26"/>
  <c r="BF28" i="26"/>
  <c r="BD28" i="26"/>
  <c r="AZ28" i="26"/>
  <c r="AV28" i="26"/>
  <c r="AT28" i="26"/>
  <c r="AP28" i="26"/>
  <c r="AL28" i="26"/>
  <c r="AJ28" i="26"/>
  <c r="AF28" i="26"/>
  <c r="AB28" i="26"/>
  <c r="Z28" i="26"/>
  <c r="V28" i="26"/>
  <c r="R28" i="26"/>
  <c r="P28" i="26"/>
  <c r="L28" i="26"/>
  <c r="H28" i="26"/>
  <c r="G28" i="26"/>
  <c r="BZ27" i="26"/>
  <c r="BX27" i="26"/>
  <c r="BT27" i="26"/>
  <c r="BP27" i="26"/>
  <c r="BN27" i="26"/>
  <c r="BJ27" i="26"/>
  <c r="BF27" i="26"/>
  <c r="BD27" i="26"/>
  <c r="AZ27" i="26"/>
  <c r="AV27" i="26"/>
  <c r="AT27" i="26"/>
  <c r="AP27" i="26"/>
  <c r="AL27" i="26"/>
  <c r="AJ27" i="26"/>
  <c r="AF27" i="26"/>
  <c r="AB27" i="26"/>
  <c r="Z27" i="26"/>
  <c r="V27" i="26"/>
  <c r="R27" i="26"/>
  <c r="P27" i="26"/>
  <c r="L27" i="26"/>
  <c r="H27" i="26"/>
  <c r="G27" i="26"/>
  <c r="BZ26" i="26"/>
  <c r="BX26" i="26"/>
  <c r="BT26" i="26"/>
  <c r="BP26" i="26"/>
  <c r="BN26" i="26"/>
  <c r="BJ26" i="26"/>
  <c r="BF26" i="26"/>
  <c r="BD26" i="26"/>
  <c r="AZ26" i="26"/>
  <c r="AV26" i="26"/>
  <c r="AT26" i="26"/>
  <c r="AP26" i="26"/>
  <c r="AL26" i="26"/>
  <c r="AJ26" i="26"/>
  <c r="AF26" i="26"/>
  <c r="AB26" i="26"/>
  <c r="Z26" i="26"/>
  <c r="V26" i="26"/>
  <c r="R26" i="26"/>
  <c r="P26" i="26"/>
  <c r="L26" i="26"/>
  <c r="H26" i="26"/>
  <c r="G26" i="26"/>
  <c r="BZ25" i="26"/>
  <c r="BX25" i="26"/>
  <c r="BT25" i="26"/>
  <c r="BP25" i="26"/>
  <c r="BN25" i="26"/>
  <c r="BJ25" i="26"/>
  <c r="BF25" i="26"/>
  <c r="BD25" i="26"/>
  <c r="AZ25" i="26"/>
  <c r="AV25" i="26"/>
  <c r="AT25" i="26"/>
  <c r="AP25" i="26"/>
  <c r="AL25" i="26"/>
  <c r="AJ25" i="26"/>
  <c r="AF25" i="26"/>
  <c r="AB25" i="26"/>
  <c r="Z25" i="26"/>
  <c r="V25" i="26"/>
  <c r="R25" i="26"/>
  <c r="P25" i="26"/>
  <c r="L25" i="26"/>
  <c r="H25" i="26"/>
  <c r="G25" i="26"/>
  <c r="BZ24" i="26"/>
  <c r="BX24" i="26"/>
  <c r="BT24" i="26"/>
  <c r="BP24" i="26"/>
  <c r="BN24" i="26"/>
  <c r="BJ24" i="26"/>
  <c r="BF24" i="26"/>
  <c r="BD24" i="26"/>
  <c r="AZ24" i="26"/>
  <c r="AV24" i="26"/>
  <c r="AT24" i="26"/>
  <c r="AP24" i="26"/>
  <c r="AL24" i="26"/>
  <c r="AJ24" i="26"/>
  <c r="AF24" i="26"/>
  <c r="AB24" i="26"/>
  <c r="Z24" i="26"/>
  <c r="V24" i="26"/>
  <c r="R24" i="26"/>
  <c r="P24" i="26"/>
  <c r="L24" i="26"/>
  <c r="H24" i="26"/>
  <c r="G24" i="26"/>
  <c r="BZ23" i="26"/>
  <c r="BX23" i="26"/>
  <c r="BT23" i="26"/>
  <c r="BP23" i="26"/>
  <c r="BN23" i="26"/>
  <c r="BJ23" i="26"/>
  <c r="BF23" i="26"/>
  <c r="BD23" i="26"/>
  <c r="AZ23" i="26"/>
  <c r="AV23" i="26"/>
  <c r="AT23" i="26"/>
  <c r="AP23" i="26"/>
  <c r="AL23" i="26"/>
  <c r="AJ23" i="26"/>
  <c r="AF23" i="26"/>
  <c r="AB23" i="26"/>
  <c r="Z23" i="26"/>
  <c r="V23" i="26"/>
  <c r="R23" i="26"/>
  <c r="P23" i="26"/>
  <c r="L23" i="26"/>
  <c r="H23" i="26"/>
  <c r="G23" i="26"/>
  <c r="BZ22" i="26"/>
  <c r="BX22" i="26"/>
  <c r="BT22" i="26"/>
  <c r="BP22" i="26"/>
  <c r="BN22" i="26"/>
  <c r="BJ22" i="26"/>
  <c r="BF22" i="26"/>
  <c r="BD22" i="26"/>
  <c r="AZ22" i="26"/>
  <c r="AV22" i="26"/>
  <c r="AT22" i="26"/>
  <c r="AP22" i="26"/>
  <c r="AL22" i="26"/>
  <c r="AJ22" i="26"/>
  <c r="AF22" i="26"/>
  <c r="AB22" i="26"/>
  <c r="Z22" i="26"/>
  <c r="V22" i="26"/>
  <c r="R22" i="26"/>
  <c r="P22" i="26"/>
  <c r="L22" i="26"/>
  <c r="H22" i="26"/>
  <c r="G22" i="26"/>
  <c r="BZ21" i="26"/>
  <c r="BX21" i="26"/>
  <c r="BT21" i="26"/>
  <c r="BP21" i="26"/>
  <c r="BN21" i="26"/>
  <c r="BJ21" i="26"/>
  <c r="BF21" i="26"/>
  <c r="BD21" i="26"/>
  <c r="AZ21" i="26"/>
  <c r="AV21" i="26"/>
  <c r="AT21" i="26"/>
  <c r="AP21" i="26"/>
  <c r="AL21" i="26"/>
  <c r="AJ21" i="26"/>
  <c r="AF21" i="26"/>
  <c r="AB21" i="26"/>
  <c r="Z21" i="26"/>
  <c r="V21" i="26"/>
  <c r="R21" i="26"/>
  <c r="P21" i="26"/>
  <c r="L21" i="26"/>
  <c r="H21" i="26"/>
  <c r="G21" i="26"/>
  <c r="BZ20" i="26"/>
  <c r="BX20" i="26"/>
  <c r="BT20" i="26"/>
  <c r="BP20" i="26"/>
  <c r="BN20" i="26"/>
  <c r="BJ20" i="26"/>
  <c r="BF20" i="26"/>
  <c r="BD20" i="26"/>
  <c r="AZ20" i="26"/>
  <c r="AV20" i="26"/>
  <c r="AT20" i="26"/>
  <c r="AP20" i="26"/>
  <c r="AL20" i="26"/>
  <c r="AJ20" i="26"/>
  <c r="AF20" i="26"/>
  <c r="AB20" i="26"/>
  <c r="Z20" i="26"/>
  <c r="V20" i="26"/>
  <c r="R20" i="26"/>
  <c r="P20" i="26"/>
  <c r="L20" i="26"/>
  <c r="H20" i="26"/>
  <c r="G20" i="26"/>
  <c r="BZ19" i="26"/>
  <c r="BX19" i="26"/>
  <c r="BT19" i="26"/>
  <c r="BP19" i="26"/>
  <c r="BN19" i="26"/>
  <c r="BJ19" i="26"/>
  <c r="BF19" i="26"/>
  <c r="BD19" i="26"/>
  <c r="AZ19" i="26"/>
  <c r="AV19" i="26"/>
  <c r="AT19" i="26"/>
  <c r="AP19" i="26"/>
  <c r="AL19" i="26"/>
  <c r="AJ19" i="26"/>
  <c r="AF19" i="26"/>
  <c r="AB19" i="26"/>
  <c r="Z19" i="26"/>
  <c r="V19" i="26"/>
  <c r="R19" i="26"/>
  <c r="P19" i="26"/>
  <c r="L19" i="26"/>
  <c r="H19" i="26"/>
  <c r="G19" i="26"/>
  <c r="BZ18" i="26"/>
  <c r="BX18" i="26"/>
  <c r="BT18" i="26"/>
  <c r="BP18" i="26"/>
  <c r="BN18" i="26"/>
  <c r="BJ18" i="26"/>
  <c r="BF18" i="26"/>
  <c r="BD18" i="26"/>
  <c r="AZ18" i="26"/>
  <c r="AV18" i="26"/>
  <c r="AT18" i="26"/>
  <c r="AP18" i="26"/>
  <c r="AL18" i="26"/>
  <c r="AJ18" i="26"/>
  <c r="AF18" i="26"/>
  <c r="AB18" i="26"/>
  <c r="Z18" i="26"/>
  <c r="V18" i="26"/>
  <c r="R18" i="26"/>
  <c r="P18" i="26"/>
  <c r="L18" i="26"/>
  <c r="H18" i="26"/>
  <c r="G18" i="26"/>
  <c r="BZ17" i="26"/>
  <c r="BX17" i="26"/>
  <c r="BT17" i="26"/>
  <c r="BP17" i="26"/>
  <c r="BN17" i="26"/>
  <c r="BJ17" i="26"/>
  <c r="BF17" i="26"/>
  <c r="BD17" i="26"/>
  <c r="AZ17" i="26"/>
  <c r="AV17" i="26"/>
  <c r="AT17" i="26"/>
  <c r="AP17" i="26"/>
  <c r="AL17" i="26"/>
  <c r="AJ17" i="26"/>
  <c r="AF17" i="26"/>
  <c r="AB17" i="26"/>
  <c r="Z17" i="26"/>
  <c r="V17" i="26"/>
  <c r="R17" i="26"/>
  <c r="P17" i="26"/>
  <c r="L17" i="26"/>
  <c r="H17" i="26"/>
  <c r="G17" i="26"/>
  <c r="BZ16" i="26"/>
  <c r="BX16" i="26"/>
  <c r="BT16" i="26"/>
  <c r="BP16" i="26"/>
  <c r="BN16" i="26"/>
  <c r="BJ16" i="26"/>
  <c r="BF16" i="26"/>
  <c r="BD16" i="26"/>
  <c r="AZ16" i="26"/>
  <c r="AV16" i="26"/>
  <c r="AT16" i="26"/>
  <c r="AP16" i="26"/>
  <c r="AL16" i="26"/>
  <c r="AJ16" i="26"/>
  <c r="AF16" i="26"/>
  <c r="AB16" i="26"/>
  <c r="Z16" i="26"/>
  <c r="V16" i="26"/>
  <c r="R16" i="26"/>
  <c r="P16" i="26"/>
  <c r="L16" i="26"/>
  <c r="H16" i="26"/>
  <c r="G16" i="26"/>
  <c r="BZ15" i="26"/>
  <c r="BX15" i="26"/>
  <c r="BT15" i="26"/>
  <c r="BP15" i="26"/>
  <c r="BN15" i="26"/>
  <c r="BJ15" i="26"/>
  <c r="BF15" i="26"/>
  <c r="BD15" i="26"/>
  <c r="AZ15" i="26"/>
  <c r="AV15" i="26"/>
  <c r="AT15" i="26"/>
  <c r="AP15" i="26"/>
  <c r="AL15" i="26"/>
  <c r="AJ15" i="26"/>
  <c r="AF15" i="26"/>
  <c r="AB15" i="26"/>
  <c r="Z15" i="26"/>
  <c r="V15" i="26"/>
  <c r="R15" i="26"/>
  <c r="P15" i="26"/>
  <c r="L15" i="26"/>
  <c r="H15" i="26"/>
  <c r="G15" i="26"/>
  <c r="BZ14" i="26"/>
  <c r="BX14" i="26"/>
  <c r="BT14" i="26"/>
  <c r="BP14" i="26"/>
  <c r="BN14" i="26"/>
  <c r="BJ14" i="26"/>
  <c r="BF14" i="26"/>
  <c r="BD14" i="26"/>
  <c r="AZ14" i="26"/>
  <c r="AV14" i="26"/>
  <c r="AT14" i="26"/>
  <c r="AP14" i="26"/>
  <c r="AL14" i="26"/>
  <c r="AJ14" i="26"/>
  <c r="AF14" i="26"/>
  <c r="AB14" i="26"/>
  <c r="Z14" i="26"/>
  <c r="V14" i="26"/>
  <c r="R14" i="26"/>
  <c r="P14" i="26"/>
  <c r="L14" i="26"/>
  <c r="H14" i="26"/>
  <c r="G14" i="26"/>
  <c r="BZ13" i="26"/>
  <c r="BX13" i="26"/>
  <c r="BT13" i="26"/>
  <c r="BP13" i="26"/>
  <c r="BN13" i="26"/>
  <c r="BJ13" i="26"/>
  <c r="BF13" i="26"/>
  <c r="BD13" i="26"/>
  <c r="AZ13" i="26"/>
  <c r="AV13" i="26"/>
  <c r="AT13" i="26"/>
  <c r="AP13" i="26"/>
  <c r="AL13" i="26"/>
  <c r="AJ13" i="26"/>
  <c r="AF13" i="26"/>
  <c r="AB13" i="26"/>
  <c r="Z13" i="26"/>
  <c r="V13" i="26"/>
  <c r="R13" i="26"/>
  <c r="P13" i="26"/>
  <c r="L13" i="26"/>
  <c r="H13" i="26"/>
  <c r="G13" i="26"/>
  <c r="BZ12" i="26"/>
  <c r="BX12" i="26"/>
  <c r="BT12" i="26"/>
  <c r="BP12" i="26"/>
  <c r="BN12" i="26"/>
  <c r="BJ12" i="26"/>
  <c r="BF12" i="26"/>
  <c r="BD12" i="26"/>
  <c r="AZ12" i="26"/>
  <c r="AV12" i="26"/>
  <c r="AT12" i="26"/>
  <c r="AP12" i="26"/>
  <c r="AL12" i="26"/>
  <c r="AJ12" i="26"/>
  <c r="AF12" i="26"/>
  <c r="AB12" i="26"/>
  <c r="Z12" i="26"/>
  <c r="V12" i="26"/>
  <c r="R12" i="26"/>
  <c r="P12" i="26"/>
  <c r="L12" i="26"/>
  <c r="H12" i="26"/>
  <c r="G12" i="26"/>
  <c r="BZ11" i="26"/>
  <c r="BX11" i="26"/>
  <c r="BT11" i="26"/>
  <c r="BP11" i="26"/>
  <c r="BN11" i="26"/>
  <c r="BJ11" i="26"/>
  <c r="BF11" i="26"/>
  <c r="BD11" i="26"/>
  <c r="AZ11" i="26"/>
  <c r="AV11" i="26"/>
  <c r="AT11" i="26"/>
  <c r="AP11" i="26"/>
  <c r="AL11" i="26"/>
  <c r="AJ11" i="26"/>
  <c r="AF11" i="26"/>
  <c r="AB11" i="26"/>
  <c r="Z11" i="26"/>
  <c r="V11" i="26"/>
  <c r="R11" i="26"/>
  <c r="P11" i="26"/>
  <c r="L11" i="26"/>
  <c r="H11" i="26"/>
  <c r="G11" i="26"/>
  <c r="BZ10" i="26"/>
  <c r="BX10" i="26"/>
  <c r="BT10" i="26"/>
  <c r="BP10" i="26"/>
  <c r="BN10" i="26"/>
  <c r="BJ10" i="26"/>
  <c r="BF10" i="26"/>
  <c r="BD10" i="26"/>
  <c r="AZ10" i="26"/>
  <c r="AV10" i="26"/>
  <c r="AT10" i="26"/>
  <c r="AP10" i="26"/>
  <c r="AL10" i="26"/>
  <c r="AJ10" i="26"/>
  <c r="AF10" i="26"/>
  <c r="AB10" i="26"/>
  <c r="Z10" i="26"/>
  <c r="V10" i="26"/>
  <c r="R10" i="26"/>
  <c r="P10" i="26"/>
  <c r="L10" i="26"/>
  <c r="H10" i="26"/>
  <c r="G10" i="26"/>
  <c r="BZ9" i="26"/>
  <c r="BX9" i="26"/>
  <c r="BT9" i="26"/>
  <c r="BP9" i="26"/>
  <c r="BN9" i="26"/>
  <c r="BJ9" i="26"/>
  <c r="BF9" i="26"/>
  <c r="BD9" i="26"/>
  <c r="AZ9" i="26"/>
  <c r="AV9" i="26"/>
  <c r="AT9" i="26"/>
  <c r="AP9" i="26"/>
  <c r="AL9" i="26"/>
  <c r="AJ9" i="26"/>
  <c r="AF9" i="26"/>
  <c r="AB9" i="26"/>
  <c r="Z9" i="26"/>
  <c r="V9" i="26"/>
  <c r="R9" i="26"/>
  <c r="P9" i="26"/>
  <c r="L9" i="26"/>
  <c r="H9" i="26"/>
  <c r="G9" i="26"/>
  <c r="BZ8" i="26"/>
  <c r="BX8" i="26"/>
  <c r="BT8" i="26"/>
  <c r="BP8" i="26"/>
  <c r="BN8" i="26"/>
  <c r="BJ8" i="26"/>
  <c r="BF8" i="26"/>
  <c r="BD8" i="26"/>
  <c r="AZ8" i="26"/>
  <c r="AV8" i="26"/>
  <c r="AT8" i="26"/>
  <c r="AP8" i="26"/>
  <c r="AL8" i="26"/>
  <c r="AJ8" i="26"/>
  <c r="AF8" i="26"/>
  <c r="AB8" i="26"/>
  <c r="Z8" i="26"/>
  <c r="V8" i="26"/>
  <c r="R8" i="26"/>
  <c r="P8" i="26"/>
  <c r="L8" i="26"/>
  <c r="H8" i="26"/>
  <c r="G8" i="26"/>
  <c r="BZ7" i="26"/>
  <c r="BX7" i="26"/>
  <c r="BT7" i="26"/>
  <c r="BP7" i="26"/>
  <c r="BN7" i="26"/>
  <c r="BJ7" i="26"/>
  <c r="BF7" i="26"/>
  <c r="BD7" i="26"/>
  <c r="AZ7" i="26"/>
  <c r="AV7" i="26"/>
  <c r="AT7" i="26"/>
  <c r="AP7" i="26"/>
  <c r="AL7" i="26"/>
  <c r="AJ7" i="26"/>
  <c r="AF7" i="26"/>
  <c r="AB7" i="26"/>
  <c r="Z7" i="26"/>
  <c r="V7" i="26"/>
  <c r="R7" i="26"/>
  <c r="P7" i="26"/>
  <c r="L7" i="26"/>
  <c r="H7" i="26"/>
  <c r="G7" i="26"/>
  <c r="BZ6" i="26"/>
  <c r="BX6" i="26"/>
  <c r="BT6" i="26"/>
  <c r="BP6" i="26"/>
  <c r="BN6" i="26"/>
  <c r="BJ6" i="26"/>
  <c r="BF6" i="26"/>
  <c r="BD6" i="26"/>
  <c r="AZ6" i="26"/>
  <c r="AV6" i="26"/>
  <c r="AT6" i="26"/>
  <c r="AP6" i="26"/>
  <c r="AL6" i="26"/>
  <c r="AJ6" i="26"/>
  <c r="AF6" i="26"/>
  <c r="AB6" i="26"/>
  <c r="Z6" i="26"/>
  <c r="V6" i="26"/>
  <c r="R6" i="26"/>
  <c r="P6" i="26"/>
  <c r="L6" i="26"/>
  <c r="H6" i="26"/>
  <c r="G6" i="26"/>
  <c r="BZ5" i="26"/>
  <c r="BX5" i="26"/>
  <c r="BT5" i="26"/>
  <c r="BP5" i="26"/>
  <c r="BN5" i="26"/>
  <c r="BJ5" i="26"/>
  <c r="BF5" i="26"/>
  <c r="BD5" i="26"/>
  <c r="AZ5" i="26"/>
  <c r="AV5" i="26"/>
  <c r="AT5" i="26"/>
  <c r="AP5" i="26"/>
  <c r="AL5" i="26"/>
  <c r="AJ5" i="26"/>
  <c r="AF5" i="26"/>
  <c r="AB5" i="26"/>
  <c r="Z5" i="26"/>
  <c r="V5" i="26"/>
  <c r="R5" i="26"/>
  <c r="P5" i="26"/>
  <c r="L5" i="26"/>
  <c r="H5" i="26"/>
  <c r="G5" i="26"/>
  <c r="BZ4" i="26"/>
  <c r="BX4" i="26"/>
  <c r="BT4" i="26"/>
  <c r="BP4" i="26"/>
  <c r="BN4" i="26"/>
  <c r="BJ4" i="26"/>
  <c r="BF4" i="26"/>
  <c r="BD4" i="26"/>
  <c r="AZ4" i="26"/>
  <c r="AV4" i="26"/>
  <c r="AT4" i="26"/>
  <c r="AP4" i="26"/>
  <c r="AL4" i="26"/>
  <c r="AJ4" i="26"/>
  <c r="AF4" i="26"/>
  <c r="AB4" i="26"/>
  <c r="Z4" i="26"/>
  <c r="V4" i="26"/>
  <c r="R4" i="26"/>
  <c r="P4" i="26"/>
  <c r="L4" i="26"/>
  <c r="H4" i="26"/>
  <c r="G4" i="26"/>
  <c r="C4" i="26"/>
  <c r="BZ3" i="26"/>
  <c r="BX3" i="26"/>
  <c r="BT3" i="26"/>
  <c r="BP3" i="26"/>
  <c r="BN3" i="26"/>
  <c r="BJ3" i="26"/>
  <c r="BF3" i="26"/>
  <c r="BD3" i="26"/>
  <c r="AZ3" i="26"/>
  <c r="AV3" i="26"/>
  <c r="AT3" i="26"/>
  <c r="AP3" i="26"/>
  <c r="AL3" i="26"/>
  <c r="AJ3" i="26"/>
  <c r="AF3" i="26"/>
  <c r="AB3" i="26"/>
  <c r="Z3" i="26"/>
  <c r="V3" i="26"/>
  <c r="R3" i="26"/>
  <c r="P3" i="26"/>
  <c r="L3" i="26"/>
  <c r="H3" i="26"/>
  <c r="G3" i="26"/>
  <c r="F24" i="18"/>
  <c r="BY24" i="18"/>
  <c r="F54" i="18"/>
  <c r="BY54" i="18"/>
  <c r="BY116" i="18"/>
  <c r="F25" i="18"/>
  <c r="BY25" i="18"/>
  <c r="F55" i="18"/>
  <c r="BY55" i="18"/>
  <c r="BY117" i="18"/>
  <c r="F26" i="18"/>
  <c r="BY26" i="18"/>
  <c r="F56" i="18"/>
  <c r="BY56" i="18"/>
  <c r="BY118" i="18"/>
  <c r="F27" i="18"/>
  <c r="BY27" i="18"/>
  <c r="F57" i="18"/>
  <c r="BY57" i="18"/>
  <c r="BY119" i="18"/>
  <c r="F28" i="18"/>
  <c r="BY28" i="18"/>
  <c r="F58" i="18"/>
  <c r="BY58" i="18"/>
  <c r="BY120" i="18"/>
  <c r="BO24" i="18"/>
  <c r="BO54" i="18"/>
  <c r="BO116" i="18"/>
  <c r="BO25" i="18"/>
  <c r="BO55" i="18"/>
  <c r="BO117" i="18"/>
  <c r="BO26" i="18"/>
  <c r="BO56" i="18"/>
  <c r="BO118" i="18"/>
  <c r="BO27" i="18"/>
  <c r="BO57" i="18"/>
  <c r="BO119" i="18"/>
  <c r="BO28" i="18"/>
  <c r="BO58" i="18"/>
  <c r="BO120" i="18"/>
  <c r="BE24" i="18"/>
  <c r="BE54" i="18"/>
  <c r="BE116" i="18"/>
  <c r="BE25" i="18"/>
  <c r="BE55" i="18"/>
  <c r="BE117" i="18"/>
  <c r="BE26" i="18"/>
  <c r="BE56" i="18"/>
  <c r="BE118" i="18"/>
  <c r="BE27" i="18"/>
  <c r="BE57" i="18"/>
  <c r="BE119" i="18"/>
  <c r="BE28" i="18"/>
  <c r="BE58" i="18"/>
  <c r="BE120" i="18"/>
  <c r="AU24" i="18"/>
  <c r="AU54" i="18"/>
  <c r="AU116" i="18"/>
  <c r="AU25" i="18"/>
  <c r="AU55" i="18"/>
  <c r="AU117" i="18"/>
  <c r="AU26" i="18"/>
  <c r="AU56" i="18"/>
  <c r="AU118" i="18"/>
  <c r="AU27" i="18"/>
  <c r="AU57" i="18"/>
  <c r="AU119" i="18"/>
  <c r="AU28" i="18"/>
  <c r="AU58" i="18"/>
  <c r="AU120" i="18"/>
  <c r="AK24" i="18"/>
  <c r="AK54" i="18"/>
  <c r="AK116" i="18"/>
  <c r="AK25" i="18"/>
  <c r="AK55" i="18"/>
  <c r="AK117" i="18"/>
  <c r="AK26" i="18"/>
  <c r="AK56" i="18"/>
  <c r="AK118" i="18"/>
  <c r="AK27" i="18"/>
  <c r="AK57" i="18"/>
  <c r="AK119" i="18"/>
  <c r="AK28" i="18"/>
  <c r="AK58" i="18"/>
  <c r="AK120" i="18"/>
  <c r="AA24" i="18"/>
  <c r="AA54" i="18"/>
  <c r="AA116" i="18"/>
  <c r="AA25" i="18"/>
  <c r="AA55" i="18"/>
  <c r="AA117" i="18"/>
  <c r="AA26" i="18"/>
  <c r="AA56" i="18"/>
  <c r="AA118" i="18"/>
  <c r="AA27" i="18"/>
  <c r="AA57" i="18"/>
  <c r="AA119" i="18"/>
  <c r="AA28" i="18"/>
  <c r="AA58" i="18"/>
  <c r="AA120" i="18"/>
  <c r="Q24" i="18"/>
  <c r="Q54" i="18"/>
  <c r="Q116" i="18"/>
  <c r="Q25" i="18"/>
  <c r="Q55" i="18"/>
  <c r="Q117" i="18"/>
  <c r="Q26" i="18"/>
  <c r="Q56" i="18"/>
  <c r="Q118" i="18"/>
  <c r="Q27" i="18"/>
  <c r="Q57" i="18"/>
  <c r="Q119" i="18"/>
  <c r="Q28" i="18"/>
  <c r="Q58" i="18"/>
  <c r="Q120" i="18"/>
  <c r="F120" i="18"/>
  <c r="H120" i="18"/>
  <c r="G120" i="18"/>
  <c r="F119" i="18"/>
  <c r="H119" i="18"/>
  <c r="G119" i="18"/>
  <c r="F118" i="18"/>
  <c r="H118" i="18"/>
  <c r="G118" i="18"/>
  <c r="F117" i="18"/>
  <c r="H117" i="18"/>
  <c r="G117" i="18"/>
  <c r="F116" i="18"/>
  <c r="H116" i="18"/>
  <c r="G116" i="18"/>
  <c r="BT34" i="18"/>
  <c r="BX34" i="18"/>
  <c r="BZ34" i="18"/>
  <c r="BT35" i="18"/>
  <c r="BX35" i="18"/>
  <c r="BZ35" i="18"/>
  <c r="BT36" i="18"/>
  <c r="BX36" i="18"/>
  <c r="BZ36" i="18"/>
  <c r="BT37" i="18"/>
  <c r="BX37" i="18"/>
  <c r="BZ37" i="18"/>
  <c r="BT38" i="18"/>
  <c r="BX38" i="18"/>
  <c r="BZ38" i="18"/>
  <c r="BT39" i="18"/>
  <c r="BX39" i="18"/>
  <c r="BZ39" i="18"/>
  <c r="BT40" i="18"/>
  <c r="BX40" i="18"/>
  <c r="BZ40" i="18"/>
  <c r="BT41" i="18"/>
  <c r="BX41" i="18"/>
  <c r="BZ41" i="18"/>
  <c r="BT42" i="18"/>
  <c r="BX42" i="18"/>
  <c r="BZ42" i="18"/>
  <c r="BT43" i="18"/>
  <c r="BX43" i="18"/>
  <c r="BZ43" i="18"/>
  <c r="BT44" i="18"/>
  <c r="BX44" i="18"/>
  <c r="BZ44" i="18"/>
  <c r="BT45" i="18"/>
  <c r="BX45" i="18"/>
  <c r="BZ45" i="18"/>
  <c r="BT46" i="18"/>
  <c r="BX46" i="18"/>
  <c r="BZ46" i="18"/>
  <c r="BT47" i="18"/>
  <c r="BX47" i="18"/>
  <c r="BZ47" i="18"/>
  <c r="BT48" i="18"/>
  <c r="BX48" i="18"/>
  <c r="BZ48" i="18"/>
  <c r="BT49" i="18"/>
  <c r="BX49" i="18"/>
  <c r="BZ49" i="18"/>
  <c r="BT50" i="18"/>
  <c r="BX50" i="18"/>
  <c r="BZ50" i="18"/>
  <c r="BT51" i="18"/>
  <c r="BX51" i="18"/>
  <c r="BZ51" i="18"/>
  <c r="BT52" i="18"/>
  <c r="BX52" i="18"/>
  <c r="BZ52" i="18"/>
  <c r="BT53" i="18"/>
  <c r="BX53" i="18"/>
  <c r="BZ53" i="18"/>
  <c r="BT54" i="18"/>
  <c r="BX54" i="18"/>
  <c r="BZ54" i="18"/>
  <c r="BT55" i="18"/>
  <c r="BX55" i="18"/>
  <c r="BZ55" i="18"/>
  <c r="BT56" i="18"/>
  <c r="BX56" i="18"/>
  <c r="BZ56" i="18"/>
  <c r="BT57" i="18"/>
  <c r="BX57" i="18"/>
  <c r="BZ57" i="18"/>
  <c r="BT58" i="18"/>
  <c r="BX58" i="18"/>
  <c r="BZ58" i="18"/>
  <c r="BZ33" i="18"/>
  <c r="BX33" i="18"/>
  <c r="BT33" i="18"/>
  <c r="BJ34" i="18"/>
  <c r="BN34" i="18"/>
  <c r="BP34" i="18"/>
  <c r="BJ35" i="18"/>
  <c r="BN35" i="18"/>
  <c r="BP35" i="18"/>
  <c r="BJ36" i="18"/>
  <c r="BN36" i="18"/>
  <c r="BP36" i="18"/>
  <c r="BJ37" i="18"/>
  <c r="BN37" i="18"/>
  <c r="BP37" i="18"/>
  <c r="BJ38" i="18"/>
  <c r="BN38" i="18"/>
  <c r="BP38" i="18"/>
  <c r="BJ39" i="18"/>
  <c r="BN39" i="18"/>
  <c r="BP39" i="18"/>
  <c r="BJ40" i="18"/>
  <c r="BN40" i="18"/>
  <c r="BP40" i="18"/>
  <c r="BJ41" i="18"/>
  <c r="BN41" i="18"/>
  <c r="BP41" i="18"/>
  <c r="BJ42" i="18"/>
  <c r="BN42" i="18"/>
  <c r="BP42" i="18"/>
  <c r="BJ43" i="18"/>
  <c r="BN43" i="18"/>
  <c r="BP43" i="18"/>
  <c r="BJ44" i="18"/>
  <c r="BN44" i="18"/>
  <c r="BP44" i="18"/>
  <c r="BJ45" i="18"/>
  <c r="BN45" i="18"/>
  <c r="BP45" i="18"/>
  <c r="BJ46" i="18"/>
  <c r="BN46" i="18"/>
  <c r="BP46" i="18"/>
  <c r="BJ47" i="18"/>
  <c r="BN47" i="18"/>
  <c r="BP47" i="18"/>
  <c r="BJ48" i="18"/>
  <c r="BN48" i="18"/>
  <c r="BP48" i="18"/>
  <c r="BJ49" i="18"/>
  <c r="BN49" i="18"/>
  <c r="BP49" i="18"/>
  <c r="BJ50" i="18"/>
  <c r="BN50" i="18"/>
  <c r="BP50" i="18"/>
  <c r="BJ51" i="18"/>
  <c r="BN51" i="18"/>
  <c r="BP51" i="18"/>
  <c r="BJ52" i="18"/>
  <c r="BN52" i="18"/>
  <c r="BP52" i="18"/>
  <c r="BJ53" i="18"/>
  <c r="BN53" i="18"/>
  <c r="BP53" i="18"/>
  <c r="BJ54" i="18"/>
  <c r="BN54" i="18"/>
  <c r="BP54" i="18"/>
  <c r="BJ55" i="18"/>
  <c r="BN55" i="18"/>
  <c r="BP55" i="18"/>
  <c r="BJ56" i="18"/>
  <c r="BN56" i="18"/>
  <c r="BP56" i="18"/>
  <c r="BJ57" i="18"/>
  <c r="BN57" i="18"/>
  <c r="BP57" i="18"/>
  <c r="BJ58" i="18"/>
  <c r="BN58" i="18"/>
  <c r="BP58" i="18"/>
  <c r="BP33" i="18"/>
  <c r="BN33" i="18"/>
  <c r="BJ33" i="18"/>
  <c r="AZ34" i="18"/>
  <c r="BD34" i="18"/>
  <c r="BF34" i="18"/>
  <c r="AZ35" i="18"/>
  <c r="BD35" i="18"/>
  <c r="BF35" i="18"/>
  <c r="AZ36" i="18"/>
  <c r="BD36" i="18"/>
  <c r="BF36" i="18"/>
  <c r="AZ37" i="18"/>
  <c r="BD37" i="18"/>
  <c r="BF37" i="18"/>
  <c r="AZ38" i="18"/>
  <c r="BD38" i="18"/>
  <c r="BF38" i="18"/>
  <c r="AZ39" i="18"/>
  <c r="BD39" i="18"/>
  <c r="BF39" i="18"/>
  <c r="AZ40" i="18"/>
  <c r="BD40" i="18"/>
  <c r="BF40" i="18"/>
  <c r="AZ41" i="18"/>
  <c r="BD41" i="18"/>
  <c r="BF41" i="18"/>
  <c r="AZ42" i="18"/>
  <c r="BD42" i="18"/>
  <c r="BF42" i="18"/>
  <c r="AZ43" i="18"/>
  <c r="BD43" i="18"/>
  <c r="BF43" i="18"/>
  <c r="AZ44" i="18"/>
  <c r="BD44" i="18"/>
  <c r="BF44" i="18"/>
  <c r="AZ45" i="18"/>
  <c r="BD45" i="18"/>
  <c r="BF45" i="18"/>
  <c r="AZ46" i="18"/>
  <c r="BD46" i="18"/>
  <c r="BF46" i="18"/>
  <c r="AZ47" i="18"/>
  <c r="BD47" i="18"/>
  <c r="BF47" i="18"/>
  <c r="AZ48" i="18"/>
  <c r="BD48" i="18"/>
  <c r="BF48" i="18"/>
  <c r="AZ49" i="18"/>
  <c r="BD49" i="18"/>
  <c r="BF49" i="18"/>
  <c r="AZ50" i="18"/>
  <c r="BD50" i="18"/>
  <c r="BF50" i="18"/>
  <c r="AZ51" i="18"/>
  <c r="BD51" i="18"/>
  <c r="BF51" i="18"/>
  <c r="AZ52" i="18"/>
  <c r="BD52" i="18"/>
  <c r="BF52" i="18"/>
  <c r="AZ53" i="18"/>
  <c r="BD53" i="18"/>
  <c r="BF53" i="18"/>
  <c r="AZ54" i="18"/>
  <c r="BD54" i="18"/>
  <c r="BF54" i="18"/>
  <c r="AZ55" i="18"/>
  <c r="BD55" i="18"/>
  <c r="BF55" i="18"/>
  <c r="AZ56" i="18"/>
  <c r="BD56" i="18"/>
  <c r="BF56" i="18"/>
  <c r="AZ57" i="18"/>
  <c r="BD57" i="18"/>
  <c r="BF57" i="18"/>
  <c r="AZ58" i="18"/>
  <c r="BD58" i="18"/>
  <c r="BF58" i="18"/>
  <c r="BF33" i="18"/>
  <c r="BD33" i="18"/>
  <c r="AZ33" i="18"/>
  <c r="AP34" i="18"/>
  <c r="AT34" i="18"/>
  <c r="AV34" i="18"/>
  <c r="AP35" i="18"/>
  <c r="AT35" i="18"/>
  <c r="AV35" i="18"/>
  <c r="AP36" i="18"/>
  <c r="AT36" i="18"/>
  <c r="AV36" i="18"/>
  <c r="AP37" i="18"/>
  <c r="AT37" i="18"/>
  <c r="AV37" i="18"/>
  <c r="AP38" i="18"/>
  <c r="AT38" i="18"/>
  <c r="AV38" i="18"/>
  <c r="AP39" i="18"/>
  <c r="AT39" i="18"/>
  <c r="AV39" i="18"/>
  <c r="AP40" i="18"/>
  <c r="AT40" i="18"/>
  <c r="AV40" i="18"/>
  <c r="AP41" i="18"/>
  <c r="AT41" i="18"/>
  <c r="AV41" i="18"/>
  <c r="AP42" i="18"/>
  <c r="AT42" i="18"/>
  <c r="AV42" i="18"/>
  <c r="AP43" i="18"/>
  <c r="AT43" i="18"/>
  <c r="AV43" i="18"/>
  <c r="AP44" i="18"/>
  <c r="AT44" i="18"/>
  <c r="AV44" i="18"/>
  <c r="AP45" i="18"/>
  <c r="AT45" i="18"/>
  <c r="AV45" i="18"/>
  <c r="AP46" i="18"/>
  <c r="AT46" i="18"/>
  <c r="AV46" i="18"/>
  <c r="AP47" i="18"/>
  <c r="AT47" i="18"/>
  <c r="AV47" i="18"/>
  <c r="AP48" i="18"/>
  <c r="AT48" i="18"/>
  <c r="AV48" i="18"/>
  <c r="AP49" i="18"/>
  <c r="AT49" i="18"/>
  <c r="AV49" i="18"/>
  <c r="AP50" i="18"/>
  <c r="AT50" i="18"/>
  <c r="AV50" i="18"/>
  <c r="AP51" i="18"/>
  <c r="AT51" i="18"/>
  <c r="AV51" i="18"/>
  <c r="AP52" i="18"/>
  <c r="AT52" i="18"/>
  <c r="AV52" i="18"/>
  <c r="AP53" i="18"/>
  <c r="AT53" i="18"/>
  <c r="AV53" i="18"/>
  <c r="AP54" i="18"/>
  <c r="AT54" i="18"/>
  <c r="AV54" i="18"/>
  <c r="AP55" i="18"/>
  <c r="AT55" i="18"/>
  <c r="AV55" i="18"/>
  <c r="AP56" i="18"/>
  <c r="AT56" i="18"/>
  <c r="AV56" i="18"/>
  <c r="AP57" i="18"/>
  <c r="AT57" i="18"/>
  <c r="AV57" i="18"/>
  <c r="AP58" i="18"/>
  <c r="AT58" i="18"/>
  <c r="AV58" i="18"/>
  <c r="AV33" i="18"/>
  <c r="AT33" i="18"/>
  <c r="AP33" i="18"/>
  <c r="AF34" i="18"/>
  <c r="AJ34" i="18"/>
  <c r="AL34" i="18"/>
  <c r="AF35" i="18"/>
  <c r="AJ35" i="18"/>
  <c r="AL35" i="18"/>
  <c r="AF36" i="18"/>
  <c r="AJ36" i="18"/>
  <c r="AL36" i="18"/>
  <c r="AF37" i="18"/>
  <c r="AJ37" i="18"/>
  <c r="AL37" i="18"/>
  <c r="AF38" i="18"/>
  <c r="AJ38" i="18"/>
  <c r="AL38" i="18"/>
  <c r="AF39" i="18"/>
  <c r="AJ39" i="18"/>
  <c r="AL39" i="18"/>
  <c r="AF40" i="18"/>
  <c r="AJ40" i="18"/>
  <c r="AL40" i="18"/>
  <c r="AF41" i="18"/>
  <c r="AJ41" i="18"/>
  <c r="AL41" i="18"/>
  <c r="AF42" i="18"/>
  <c r="AJ42" i="18"/>
  <c r="AL42" i="18"/>
  <c r="AF43" i="18"/>
  <c r="AJ43" i="18"/>
  <c r="AL43" i="18"/>
  <c r="AF44" i="18"/>
  <c r="AJ44" i="18"/>
  <c r="AL44" i="18"/>
  <c r="AF45" i="18"/>
  <c r="AJ45" i="18"/>
  <c r="AL45" i="18"/>
  <c r="AF46" i="18"/>
  <c r="AJ46" i="18"/>
  <c r="AL46" i="18"/>
  <c r="AF47" i="18"/>
  <c r="AJ47" i="18"/>
  <c r="AL47" i="18"/>
  <c r="AF48" i="18"/>
  <c r="AJ48" i="18"/>
  <c r="AL48" i="18"/>
  <c r="AF49" i="18"/>
  <c r="AJ49" i="18"/>
  <c r="AL49" i="18"/>
  <c r="AF50" i="18"/>
  <c r="AJ50" i="18"/>
  <c r="AL50" i="18"/>
  <c r="AF51" i="18"/>
  <c r="AJ51" i="18"/>
  <c r="AL51" i="18"/>
  <c r="AF52" i="18"/>
  <c r="AJ52" i="18"/>
  <c r="AL52" i="18"/>
  <c r="AF53" i="18"/>
  <c r="AJ53" i="18"/>
  <c r="AL53" i="18"/>
  <c r="AF54" i="18"/>
  <c r="AJ54" i="18"/>
  <c r="AL54" i="18"/>
  <c r="AF55" i="18"/>
  <c r="AJ55" i="18"/>
  <c r="AL55" i="18"/>
  <c r="AF56" i="18"/>
  <c r="AJ56" i="18"/>
  <c r="AL56" i="18"/>
  <c r="AF57" i="18"/>
  <c r="AJ57" i="18"/>
  <c r="AL57" i="18"/>
  <c r="AF58" i="18"/>
  <c r="AJ58" i="18"/>
  <c r="AL58" i="18"/>
  <c r="AL33" i="18"/>
  <c r="AB33" i="18"/>
  <c r="AJ33" i="18"/>
  <c r="AF33" i="18"/>
  <c r="V34" i="18"/>
  <c r="Z34" i="18"/>
  <c r="AB34" i="18"/>
  <c r="V35" i="18"/>
  <c r="Z35" i="18"/>
  <c r="AB35" i="18"/>
  <c r="V36" i="18"/>
  <c r="Z36" i="18"/>
  <c r="AB36" i="18"/>
  <c r="V37" i="18"/>
  <c r="Z37" i="18"/>
  <c r="AB37" i="18"/>
  <c r="V38" i="18"/>
  <c r="Z38" i="18"/>
  <c r="AB38" i="18"/>
  <c r="V39" i="18"/>
  <c r="Z39" i="18"/>
  <c r="AB39" i="18"/>
  <c r="V40" i="18"/>
  <c r="Z40" i="18"/>
  <c r="AB40" i="18"/>
  <c r="V41" i="18"/>
  <c r="Z41" i="18"/>
  <c r="AB41" i="18"/>
  <c r="V42" i="18"/>
  <c r="Z42" i="18"/>
  <c r="AB42" i="18"/>
  <c r="V43" i="18"/>
  <c r="Z43" i="18"/>
  <c r="AB43" i="18"/>
  <c r="V44" i="18"/>
  <c r="Z44" i="18"/>
  <c r="AB44" i="18"/>
  <c r="V45" i="18"/>
  <c r="Z45" i="18"/>
  <c r="AB45" i="18"/>
  <c r="V46" i="18"/>
  <c r="Z46" i="18"/>
  <c r="AB46" i="18"/>
  <c r="V47" i="18"/>
  <c r="Z47" i="18"/>
  <c r="AB47" i="18"/>
  <c r="V48" i="18"/>
  <c r="Z48" i="18"/>
  <c r="AB48" i="18"/>
  <c r="V49" i="18"/>
  <c r="Z49" i="18"/>
  <c r="AB49" i="18"/>
  <c r="V50" i="18"/>
  <c r="Z50" i="18"/>
  <c r="AB50" i="18"/>
  <c r="V51" i="18"/>
  <c r="Z51" i="18"/>
  <c r="AB51" i="18"/>
  <c r="V52" i="18"/>
  <c r="Z52" i="18"/>
  <c r="AB52" i="18"/>
  <c r="V53" i="18"/>
  <c r="Z53" i="18"/>
  <c r="AB53" i="18"/>
  <c r="V54" i="18"/>
  <c r="Z54" i="18"/>
  <c r="AB54" i="18"/>
  <c r="V55" i="18"/>
  <c r="Z55" i="18"/>
  <c r="AB55" i="18"/>
  <c r="V56" i="18"/>
  <c r="Z56" i="18"/>
  <c r="AB56" i="18"/>
  <c r="V57" i="18"/>
  <c r="Z57" i="18"/>
  <c r="AB57" i="18"/>
  <c r="V58" i="18"/>
  <c r="Z58" i="18"/>
  <c r="AB58" i="18"/>
  <c r="Z33" i="18"/>
  <c r="V33" i="18"/>
  <c r="L34" i="18"/>
  <c r="P34" i="18"/>
  <c r="L35" i="18"/>
  <c r="P35" i="18"/>
  <c r="L36" i="18"/>
  <c r="P36" i="18"/>
  <c r="L37" i="18"/>
  <c r="P37" i="18"/>
  <c r="L38" i="18"/>
  <c r="P38" i="18"/>
  <c r="L39" i="18"/>
  <c r="P39" i="18"/>
  <c r="L40" i="18"/>
  <c r="P40" i="18"/>
  <c r="L41" i="18"/>
  <c r="P41" i="18"/>
  <c r="L42" i="18"/>
  <c r="P42" i="18"/>
  <c r="L43" i="18"/>
  <c r="P43" i="18"/>
  <c r="L44" i="18"/>
  <c r="P44" i="18"/>
  <c r="L45" i="18"/>
  <c r="P45" i="18"/>
  <c r="L46" i="18"/>
  <c r="P46" i="18"/>
  <c r="L47" i="18"/>
  <c r="P47" i="18"/>
  <c r="L48" i="18"/>
  <c r="P48" i="18"/>
  <c r="L49" i="18"/>
  <c r="P49" i="18"/>
  <c r="L50" i="18"/>
  <c r="P50" i="18"/>
  <c r="L51" i="18"/>
  <c r="P51" i="18"/>
  <c r="L52" i="18"/>
  <c r="P52" i="18"/>
  <c r="L53" i="18"/>
  <c r="P53" i="18"/>
  <c r="L54" i="18"/>
  <c r="P54" i="18"/>
  <c r="L55" i="18"/>
  <c r="P55" i="18"/>
  <c r="L56" i="18"/>
  <c r="P56" i="18"/>
  <c r="L57" i="18"/>
  <c r="P57" i="18"/>
  <c r="L58" i="18"/>
  <c r="P58" i="18"/>
  <c r="P33" i="18"/>
  <c r="L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33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34" i="18"/>
  <c r="G33" i="18"/>
  <c r="R58" i="18"/>
  <c r="R57" i="18"/>
  <c r="R56" i="18"/>
  <c r="R55" i="18"/>
  <c r="R54" i="18"/>
  <c r="R53" i="18"/>
  <c r="R52" i="18"/>
  <c r="R51" i="18"/>
  <c r="R50" i="18"/>
  <c r="R49" i="18"/>
  <c r="R48" i="18"/>
  <c r="R47" i="18"/>
  <c r="R46" i="18"/>
  <c r="R45" i="18"/>
  <c r="R44" i="18"/>
  <c r="R43" i="18"/>
  <c r="R42" i="18"/>
  <c r="R41" i="18"/>
  <c r="R40" i="18"/>
  <c r="R39" i="18"/>
  <c r="R38" i="18"/>
  <c r="R37" i="18"/>
  <c r="R36" i="18"/>
  <c r="R35" i="18"/>
  <c r="R34" i="18"/>
  <c r="C34" i="18"/>
  <c r="R33" i="18"/>
  <c r="BT3" i="18"/>
  <c r="BX3" i="18"/>
  <c r="BZ3" i="18"/>
  <c r="BT4" i="18"/>
  <c r="BX4" i="18"/>
  <c r="BZ4" i="18"/>
  <c r="BJ3" i="18"/>
  <c r="BN3" i="18"/>
  <c r="BP3" i="18"/>
  <c r="BJ4" i="18"/>
  <c r="BN4" i="18"/>
  <c r="BP4" i="18"/>
  <c r="AZ3" i="18"/>
  <c r="BD3" i="18"/>
  <c r="BF3" i="18"/>
  <c r="AZ4" i="18"/>
  <c r="BD4" i="18"/>
  <c r="BF4" i="18"/>
  <c r="AP3" i="18"/>
  <c r="AT3" i="18"/>
  <c r="AV3" i="18"/>
  <c r="AP4" i="18"/>
  <c r="AT4" i="18"/>
  <c r="AV4" i="18"/>
  <c r="AF3" i="18"/>
  <c r="AJ3" i="18"/>
  <c r="AL3" i="18"/>
  <c r="AF4" i="18"/>
  <c r="AJ4" i="18"/>
  <c r="AL4" i="18"/>
  <c r="V3" i="18"/>
  <c r="Z3" i="18"/>
  <c r="AB3" i="18"/>
  <c r="V4" i="18"/>
  <c r="Z4" i="18"/>
  <c r="AB4" i="18"/>
  <c r="P3" i="18"/>
  <c r="R3" i="18"/>
  <c r="P4" i="18"/>
  <c r="R4" i="18"/>
  <c r="L3" i="18"/>
  <c r="L4" i="18"/>
  <c r="H3" i="18"/>
  <c r="H4" i="18"/>
  <c r="G3" i="18"/>
  <c r="G4" i="18"/>
  <c r="BZ28" i="18"/>
  <c r="BX28" i="18"/>
  <c r="BT28" i="18"/>
  <c r="BP28" i="18"/>
  <c r="BN28" i="18"/>
  <c r="BJ28" i="18"/>
  <c r="BF28" i="18"/>
  <c r="BD28" i="18"/>
  <c r="AZ28" i="18"/>
  <c r="AV28" i="18"/>
  <c r="AT28" i="18"/>
  <c r="AP28" i="18"/>
  <c r="AL28" i="18"/>
  <c r="AJ28" i="18"/>
  <c r="AF28" i="18"/>
  <c r="AB28" i="18"/>
  <c r="Z28" i="18"/>
  <c r="V28" i="18"/>
  <c r="R28" i="18"/>
  <c r="P28" i="18"/>
  <c r="L28" i="18"/>
  <c r="H28" i="18"/>
  <c r="G28" i="18"/>
  <c r="BZ27" i="18"/>
  <c r="BX27" i="18"/>
  <c r="BT27" i="18"/>
  <c r="BP27" i="18"/>
  <c r="BN27" i="18"/>
  <c r="BJ27" i="18"/>
  <c r="BF27" i="18"/>
  <c r="BD27" i="18"/>
  <c r="AZ27" i="18"/>
  <c r="AV27" i="18"/>
  <c r="AT27" i="18"/>
  <c r="AP27" i="18"/>
  <c r="AL27" i="18"/>
  <c r="AJ27" i="18"/>
  <c r="AF27" i="18"/>
  <c r="AB27" i="18"/>
  <c r="Z27" i="18"/>
  <c r="V27" i="18"/>
  <c r="R27" i="18"/>
  <c r="P27" i="18"/>
  <c r="L27" i="18"/>
  <c r="H27" i="18"/>
  <c r="G27" i="18"/>
  <c r="BZ26" i="18"/>
  <c r="BX26" i="18"/>
  <c r="BT26" i="18"/>
  <c r="BP26" i="18"/>
  <c r="BN26" i="18"/>
  <c r="BJ26" i="18"/>
  <c r="BF26" i="18"/>
  <c r="BD26" i="18"/>
  <c r="AZ26" i="18"/>
  <c r="AV26" i="18"/>
  <c r="AT26" i="18"/>
  <c r="AP26" i="18"/>
  <c r="AL26" i="18"/>
  <c r="AJ26" i="18"/>
  <c r="AF26" i="18"/>
  <c r="AB26" i="18"/>
  <c r="Z26" i="18"/>
  <c r="V26" i="18"/>
  <c r="R26" i="18"/>
  <c r="P26" i="18"/>
  <c r="L26" i="18"/>
  <c r="H26" i="18"/>
  <c r="G26" i="18"/>
  <c r="BZ25" i="18"/>
  <c r="BX25" i="18"/>
  <c r="BT25" i="18"/>
  <c r="BP25" i="18"/>
  <c r="BN25" i="18"/>
  <c r="BJ25" i="18"/>
  <c r="BF25" i="18"/>
  <c r="BD25" i="18"/>
  <c r="AZ25" i="18"/>
  <c r="AV25" i="18"/>
  <c r="AT25" i="18"/>
  <c r="AP25" i="18"/>
  <c r="AL25" i="18"/>
  <c r="AJ25" i="18"/>
  <c r="AF25" i="18"/>
  <c r="AB25" i="18"/>
  <c r="Z25" i="18"/>
  <c r="V25" i="18"/>
  <c r="R25" i="18"/>
  <c r="P25" i="18"/>
  <c r="L25" i="18"/>
  <c r="H25" i="18"/>
  <c r="G25" i="18"/>
  <c r="BZ24" i="18"/>
  <c r="BX24" i="18"/>
  <c r="BT24" i="18"/>
  <c r="BP24" i="18"/>
  <c r="BN24" i="18"/>
  <c r="BJ24" i="18"/>
  <c r="BF24" i="18"/>
  <c r="BD24" i="18"/>
  <c r="AZ24" i="18"/>
  <c r="AV24" i="18"/>
  <c r="AT24" i="18"/>
  <c r="AP24" i="18"/>
  <c r="AL24" i="18"/>
  <c r="AJ24" i="18"/>
  <c r="AF24" i="18"/>
  <c r="AB24" i="18"/>
  <c r="Z24" i="18"/>
  <c r="V24" i="18"/>
  <c r="R24" i="18"/>
  <c r="P24" i="18"/>
  <c r="L24" i="18"/>
  <c r="H24" i="18"/>
  <c r="G24" i="18"/>
  <c r="BZ23" i="18"/>
  <c r="BX23" i="18"/>
  <c r="BT23" i="18"/>
  <c r="BP23" i="18"/>
  <c r="BN23" i="18"/>
  <c r="BJ23" i="18"/>
  <c r="BF23" i="18"/>
  <c r="BD23" i="18"/>
  <c r="AZ23" i="18"/>
  <c r="AV23" i="18"/>
  <c r="AT23" i="18"/>
  <c r="AP23" i="18"/>
  <c r="AL23" i="18"/>
  <c r="AJ23" i="18"/>
  <c r="AF23" i="18"/>
  <c r="AB23" i="18"/>
  <c r="Z23" i="18"/>
  <c r="V23" i="18"/>
  <c r="R23" i="18"/>
  <c r="P23" i="18"/>
  <c r="L23" i="18"/>
  <c r="H23" i="18"/>
  <c r="G23" i="18"/>
  <c r="BZ22" i="18"/>
  <c r="BX22" i="18"/>
  <c r="BT22" i="18"/>
  <c r="BP22" i="18"/>
  <c r="BN22" i="18"/>
  <c r="BJ22" i="18"/>
  <c r="BF22" i="18"/>
  <c r="BD22" i="18"/>
  <c r="AZ22" i="18"/>
  <c r="AV22" i="18"/>
  <c r="AT22" i="18"/>
  <c r="AP22" i="18"/>
  <c r="AL22" i="18"/>
  <c r="AJ22" i="18"/>
  <c r="AF22" i="18"/>
  <c r="AB22" i="18"/>
  <c r="Z22" i="18"/>
  <c r="V22" i="18"/>
  <c r="R22" i="18"/>
  <c r="P22" i="18"/>
  <c r="L22" i="18"/>
  <c r="H22" i="18"/>
  <c r="G22" i="18"/>
  <c r="BZ21" i="18"/>
  <c r="BX21" i="18"/>
  <c r="BT21" i="18"/>
  <c r="BP21" i="18"/>
  <c r="BN21" i="18"/>
  <c r="BJ21" i="18"/>
  <c r="BF21" i="18"/>
  <c r="BD21" i="18"/>
  <c r="AZ21" i="18"/>
  <c r="AV21" i="18"/>
  <c r="AT21" i="18"/>
  <c r="AP21" i="18"/>
  <c r="AL21" i="18"/>
  <c r="AJ21" i="18"/>
  <c r="AF21" i="18"/>
  <c r="AB21" i="18"/>
  <c r="Z21" i="18"/>
  <c r="V21" i="18"/>
  <c r="R21" i="18"/>
  <c r="P21" i="18"/>
  <c r="L21" i="18"/>
  <c r="H21" i="18"/>
  <c r="G21" i="18"/>
  <c r="BZ20" i="18"/>
  <c r="BX20" i="18"/>
  <c r="BT20" i="18"/>
  <c r="BP20" i="18"/>
  <c r="BN20" i="18"/>
  <c r="BJ20" i="18"/>
  <c r="BF20" i="18"/>
  <c r="BD20" i="18"/>
  <c r="AZ20" i="18"/>
  <c r="AV20" i="18"/>
  <c r="AT20" i="18"/>
  <c r="AP20" i="18"/>
  <c r="AL20" i="18"/>
  <c r="AJ20" i="18"/>
  <c r="AF20" i="18"/>
  <c r="AB20" i="18"/>
  <c r="Z20" i="18"/>
  <c r="V20" i="18"/>
  <c r="R20" i="18"/>
  <c r="P20" i="18"/>
  <c r="L20" i="18"/>
  <c r="H20" i="18"/>
  <c r="G20" i="18"/>
  <c r="BZ19" i="18"/>
  <c r="BX19" i="18"/>
  <c r="BT19" i="18"/>
  <c r="BP19" i="18"/>
  <c r="BN19" i="18"/>
  <c r="BJ19" i="18"/>
  <c r="BF19" i="18"/>
  <c r="BD19" i="18"/>
  <c r="AZ19" i="18"/>
  <c r="AV19" i="18"/>
  <c r="AT19" i="18"/>
  <c r="AP19" i="18"/>
  <c r="AL19" i="18"/>
  <c r="AJ19" i="18"/>
  <c r="AF19" i="18"/>
  <c r="AB19" i="18"/>
  <c r="Z19" i="18"/>
  <c r="V19" i="18"/>
  <c r="R19" i="18"/>
  <c r="P19" i="18"/>
  <c r="L19" i="18"/>
  <c r="H19" i="18"/>
  <c r="G19" i="18"/>
  <c r="BZ18" i="18"/>
  <c r="BX18" i="18"/>
  <c r="BT18" i="18"/>
  <c r="BP18" i="18"/>
  <c r="BN18" i="18"/>
  <c r="BJ18" i="18"/>
  <c r="BF18" i="18"/>
  <c r="BD18" i="18"/>
  <c r="AZ18" i="18"/>
  <c r="AV18" i="18"/>
  <c r="AT18" i="18"/>
  <c r="AP18" i="18"/>
  <c r="AL18" i="18"/>
  <c r="AJ18" i="18"/>
  <c r="AF18" i="18"/>
  <c r="AB18" i="18"/>
  <c r="Z18" i="18"/>
  <c r="V18" i="18"/>
  <c r="R18" i="18"/>
  <c r="P18" i="18"/>
  <c r="L18" i="18"/>
  <c r="H18" i="18"/>
  <c r="G18" i="18"/>
  <c r="BZ17" i="18"/>
  <c r="BX17" i="18"/>
  <c r="BT17" i="18"/>
  <c r="BP17" i="18"/>
  <c r="BN17" i="18"/>
  <c r="BJ17" i="18"/>
  <c r="BF17" i="18"/>
  <c r="BD17" i="18"/>
  <c r="AZ17" i="18"/>
  <c r="AV17" i="18"/>
  <c r="AT17" i="18"/>
  <c r="AP17" i="18"/>
  <c r="AL17" i="18"/>
  <c r="AJ17" i="18"/>
  <c r="AF17" i="18"/>
  <c r="AB17" i="18"/>
  <c r="Z17" i="18"/>
  <c r="V17" i="18"/>
  <c r="R17" i="18"/>
  <c r="P17" i="18"/>
  <c r="L17" i="18"/>
  <c r="H17" i="18"/>
  <c r="G17" i="18"/>
  <c r="BZ16" i="18"/>
  <c r="BX16" i="18"/>
  <c r="BT16" i="18"/>
  <c r="BP16" i="18"/>
  <c r="BN16" i="18"/>
  <c r="BJ16" i="18"/>
  <c r="BF16" i="18"/>
  <c r="BD16" i="18"/>
  <c r="AZ16" i="18"/>
  <c r="AV16" i="18"/>
  <c r="AT16" i="18"/>
  <c r="AP16" i="18"/>
  <c r="AL16" i="18"/>
  <c r="AJ16" i="18"/>
  <c r="AF16" i="18"/>
  <c r="AB16" i="18"/>
  <c r="Z16" i="18"/>
  <c r="V16" i="18"/>
  <c r="R16" i="18"/>
  <c r="P16" i="18"/>
  <c r="L16" i="18"/>
  <c r="H16" i="18"/>
  <c r="G16" i="18"/>
  <c r="BZ15" i="18"/>
  <c r="BX15" i="18"/>
  <c r="BT15" i="18"/>
  <c r="BP15" i="18"/>
  <c r="BN15" i="18"/>
  <c r="BJ15" i="18"/>
  <c r="BF15" i="18"/>
  <c r="BD15" i="18"/>
  <c r="AZ15" i="18"/>
  <c r="AV15" i="18"/>
  <c r="AT15" i="18"/>
  <c r="AP15" i="18"/>
  <c r="AL15" i="18"/>
  <c r="AJ15" i="18"/>
  <c r="AF15" i="18"/>
  <c r="AB15" i="18"/>
  <c r="Z15" i="18"/>
  <c r="V15" i="18"/>
  <c r="R15" i="18"/>
  <c r="P15" i="18"/>
  <c r="L15" i="18"/>
  <c r="H15" i="18"/>
  <c r="G15" i="18"/>
  <c r="BZ14" i="18"/>
  <c r="BX14" i="18"/>
  <c r="BT14" i="18"/>
  <c r="BP14" i="18"/>
  <c r="BN14" i="18"/>
  <c r="BJ14" i="18"/>
  <c r="BF14" i="18"/>
  <c r="BD14" i="18"/>
  <c r="AZ14" i="18"/>
  <c r="AV14" i="18"/>
  <c r="AT14" i="18"/>
  <c r="AP14" i="18"/>
  <c r="AL14" i="18"/>
  <c r="AJ14" i="18"/>
  <c r="AF14" i="18"/>
  <c r="AB14" i="18"/>
  <c r="Z14" i="18"/>
  <c r="V14" i="18"/>
  <c r="R14" i="18"/>
  <c r="P14" i="18"/>
  <c r="L14" i="18"/>
  <c r="H14" i="18"/>
  <c r="G14" i="18"/>
  <c r="BZ13" i="18"/>
  <c r="BX13" i="18"/>
  <c r="BT13" i="18"/>
  <c r="BP13" i="18"/>
  <c r="BN13" i="18"/>
  <c r="BJ13" i="18"/>
  <c r="BF13" i="18"/>
  <c r="BD13" i="18"/>
  <c r="AZ13" i="18"/>
  <c r="AV13" i="18"/>
  <c r="AT13" i="18"/>
  <c r="AP13" i="18"/>
  <c r="AL13" i="18"/>
  <c r="AJ13" i="18"/>
  <c r="AF13" i="18"/>
  <c r="AB13" i="18"/>
  <c r="Z13" i="18"/>
  <c r="V13" i="18"/>
  <c r="R13" i="18"/>
  <c r="P13" i="18"/>
  <c r="L13" i="18"/>
  <c r="H13" i="18"/>
  <c r="G13" i="18"/>
  <c r="BZ12" i="18"/>
  <c r="BX12" i="18"/>
  <c r="BT12" i="18"/>
  <c r="BP12" i="18"/>
  <c r="BN12" i="18"/>
  <c r="BJ12" i="18"/>
  <c r="BF12" i="18"/>
  <c r="BD12" i="18"/>
  <c r="AZ12" i="18"/>
  <c r="AV12" i="18"/>
  <c r="AT12" i="18"/>
  <c r="AP12" i="18"/>
  <c r="AL12" i="18"/>
  <c r="AJ12" i="18"/>
  <c r="AF12" i="18"/>
  <c r="AB12" i="18"/>
  <c r="Z12" i="18"/>
  <c r="V12" i="18"/>
  <c r="R12" i="18"/>
  <c r="P12" i="18"/>
  <c r="L12" i="18"/>
  <c r="H12" i="18"/>
  <c r="G12" i="18"/>
  <c r="BZ11" i="18"/>
  <c r="BX11" i="18"/>
  <c r="BT11" i="18"/>
  <c r="BP11" i="18"/>
  <c r="BN11" i="18"/>
  <c r="BJ11" i="18"/>
  <c r="BF11" i="18"/>
  <c r="BD11" i="18"/>
  <c r="AZ11" i="18"/>
  <c r="AV11" i="18"/>
  <c r="AT11" i="18"/>
  <c r="AP11" i="18"/>
  <c r="AL11" i="18"/>
  <c r="AJ11" i="18"/>
  <c r="AF11" i="18"/>
  <c r="AB11" i="18"/>
  <c r="Z11" i="18"/>
  <c r="V11" i="18"/>
  <c r="R11" i="18"/>
  <c r="P11" i="18"/>
  <c r="L11" i="18"/>
  <c r="H11" i="18"/>
  <c r="G11" i="18"/>
  <c r="BZ10" i="18"/>
  <c r="BX10" i="18"/>
  <c r="BT10" i="18"/>
  <c r="BP10" i="18"/>
  <c r="BN10" i="18"/>
  <c r="BJ10" i="18"/>
  <c r="BF10" i="18"/>
  <c r="BD10" i="18"/>
  <c r="AZ10" i="18"/>
  <c r="AV10" i="18"/>
  <c r="AT10" i="18"/>
  <c r="AP10" i="18"/>
  <c r="AL10" i="18"/>
  <c r="AJ10" i="18"/>
  <c r="AF10" i="18"/>
  <c r="AB10" i="18"/>
  <c r="Z10" i="18"/>
  <c r="V10" i="18"/>
  <c r="R10" i="18"/>
  <c r="P10" i="18"/>
  <c r="L10" i="18"/>
  <c r="H10" i="18"/>
  <c r="G10" i="18"/>
  <c r="BZ9" i="18"/>
  <c r="BX9" i="18"/>
  <c r="BT9" i="18"/>
  <c r="BP9" i="18"/>
  <c r="BN9" i="18"/>
  <c r="BJ9" i="18"/>
  <c r="BF9" i="18"/>
  <c r="BD9" i="18"/>
  <c r="AZ9" i="18"/>
  <c r="AV9" i="18"/>
  <c r="AT9" i="18"/>
  <c r="AP9" i="18"/>
  <c r="AL9" i="18"/>
  <c r="AJ9" i="18"/>
  <c r="AF9" i="18"/>
  <c r="AB9" i="18"/>
  <c r="Z9" i="18"/>
  <c r="V9" i="18"/>
  <c r="R9" i="18"/>
  <c r="P9" i="18"/>
  <c r="L9" i="18"/>
  <c r="H9" i="18"/>
  <c r="G9" i="18"/>
  <c r="BZ8" i="18"/>
  <c r="BX8" i="18"/>
  <c r="BT8" i="18"/>
  <c r="BP8" i="18"/>
  <c r="BN8" i="18"/>
  <c r="BJ8" i="18"/>
  <c r="BF8" i="18"/>
  <c r="BD8" i="18"/>
  <c r="AZ8" i="18"/>
  <c r="AV8" i="18"/>
  <c r="AT8" i="18"/>
  <c r="AP8" i="18"/>
  <c r="AL8" i="18"/>
  <c r="AJ8" i="18"/>
  <c r="AF8" i="18"/>
  <c r="AB8" i="18"/>
  <c r="Z8" i="18"/>
  <c r="V8" i="18"/>
  <c r="R8" i="18"/>
  <c r="P8" i="18"/>
  <c r="L8" i="18"/>
  <c r="H8" i="18"/>
  <c r="G8" i="18"/>
  <c r="BZ7" i="18"/>
  <c r="BX7" i="18"/>
  <c r="BT7" i="18"/>
  <c r="BP7" i="18"/>
  <c r="BN7" i="18"/>
  <c r="BJ7" i="18"/>
  <c r="BF7" i="18"/>
  <c r="BD7" i="18"/>
  <c r="AZ7" i="18"/>
  <c r="AV7" i="18"/>
  <c r="AT7" i="18"/>
  <c r="AP7" i="18"/>
  <c r="AL7" i="18"/>
  <c r="AJ7" i="18"/>
  <c r="AF7" i="18"/>
  <c r="AB7" i="18"/>
  <c r="Z7" i="18"/>
  <c r="V7" i="18"/>
  <c r="R7" i="18"/>
  <c r="P7" i="18"/>
  <c r="L7" i="18"/>
  <c r="H7" i="18"/>
  <c r="G7" i="18"/>
  <c r="BZ6" i="18"/>
  <c r="BX6" i="18"/>
  <c r="BT6" i="18"/>
  <c r="BP6" i="18"/>
  <c r="BN6" i="18"/>
  <c r="BJ6" i="18"/>
  <c r="BF6" i="18"/>
  <c r="BD6" i="18"/>
  <c r="AZ6" i="18"/>
  <c r="AV6" i="18"/>
  <c r="AT6" i="18"/>
  <c r="AP6" i="18"/>
  <c r="AL6" i="18"/>
  <c r="AJ6" i="18"/>
  <c r="AF6" i="18"/>
  <c r="AB6" i="18"/>
  <c r="Z6" i="18"/>
  <c r="V6" i="18"/>
  <c r="R6" i="18"/>
  <c r="P6" i="18"/>
  <c r="L6" i="18"/>
  <c r="H6" i="18"/>
  <c r="G6" i="18"/>
  <c r="C4" i="18"/>
  <c r="BZ5" i="18"/>
  <c r="BX5" i="18"/>
  <c r="BT5" i="18"/>
  <c r="BP5" i="18"/>
  <c r="BN5" i="18"/>
  <c r="BJ5" i="18"/>
  <c r="BF5" i="18"/>
  <c r="BD5" i="18"/>
  <c r="AZ5" i="18"/>
  <c r="AV5" i="18"/>
  <c r="AT5" i="18"/>
  <c r="AP5" i="18"/>
  <c r="AL5" i="18"/>
  <c r="AJ5" i="18"/>
  <c r="AF5" i="18"/>
  <c r="AB5" i="18"/>
  <c r="Z5" i="18"/>
  <c r="V5" i="18"/>
  <c r="R5" i="18"/>
  <c r="P5" i="18"/>
  <c r="L5" i="18"/>
  <c r="H5" i="18"/>
  <c r="G5" i="18"/>
</calcChain>
</file>

<file path=xl/sharedStrings.xml><?xml version="1.0" encoding="utf-8"?>
<sst xmlns="http://schemas.openxmlformats.org/spreadsheetml/2006/main" count="921" uniqueCount="40">
  <si>
    <t>U*</t>
  </si>
  <si>
    <t>k[N/m]</t>
    <phoneticPr fontId="0" type="noConversion"/>
  </si>
  <si>
    <t>μ</t>
    <phoneticPr fontId="0" type="noConversion"/>
  </si>
  <si>
    <t>υ</t>
    <phoneticPr fontId="0" type="noConversion"/>
  </si>
  <si>
    <t>ρ[kg/m3]</t>
    <phoneticPr fontId="0" type="noConversion"/>
  </si>
  <si>
    <t>D[m]</t>
    <phoneticPr fontId="0" type="noConversion"/>
  </si>
  <si>
    <t>L[m]</t>
    <phoneticPr fontId="0" type="noConversion"/>
  </si>
  <si>
    <t>m*</t>
    <phoneticPr fontId="0" type="noConversion"/>
  </si>
  <si>
    <t>mosc (kg)</t>
  </si>
  <si>
    <t>A/D 0.04</t>
  </si>
  <si>
    <t>A/D 0.08</t>
  </si>
  <si>
    <t>A/D 0.12</t>
  </si>
  <si>
    <t>A/D 0.16</t>
  </si>
  <si>
    <t>A/D 0.20</t>
  </si>
  <si>
    <t>A/D 0.24</t>
  </si>
  <si>
    <t>mdis(kg)</t>
  </si>
  <si>
    <t>f_n,water=</t>
  </si>
  <si>
    <t>madd (kg)</t>
  </si>
  <si>
    <t>f*</t>
  </si>
  <si>
    <t>Test Conditions</t>
  </si>
  <si>
    <t>error_har</t>
  </si>
  <si>
    <t>Harness Damping Ratio   =</t>
  </si>
  <si>
    <t>damping ratio_struture</t>
  </si>
  <si>
    <t>STD</t>
  </si>
  <si>
    <r>
      <t>Temprature (</t>
    </r>
    <r>
      <rPr>
        <sz val="12"/>
        <color theme="1"/>
        <rFont val="Noteworthy Bold"/>
        <family val="1"/>
      </rPr>
      <t>⁰</t>
    </r>
    <r>
      <rPr>
        <sz val="12"/>
        <color theme="1"/>
        <rFont val="Times New Roman"/>
        <family val="1"/>
      </rPr>
      <t>C)</t>
    </r>
  </si>
  <si>
    <t>Motor freq. (Hz)</t>
  </si>
  <si>
    <r>
      <rPr>
        <i/>
        <sz val="12"/>
        <color theme="1"/>
        <rFont val="Times New Roman"/>
        <family val="1"/>
      </rPr>
      <t>fosc</t>
    </r>
    <r>
      <rPr>
        <sz val="12"/>
        <color theme="1"/>
        <rFont val="Times New Roman"/>
        <family val="1"/>
      </rPr>
      <t xml:space="preserve"> (Hz)</t>
    </r>
  </si>
  <si>
    <r>
      <rPr>
        <i/>
        <sz val="12"/>
        <color theme="1"/>
        <rFont val="Times New Roman"/>
        <family val="1"/>
      </rPr>
      <t>U</t>
    </r>
    <r>
      <rPr>
        <sz val="12"/>
        <color theme="1"/>
        <rFont val="Times New Roman"/>
        <family val="1"/>
      </rPr>
      <t xml:space="preserve"> (m/s)</t>
    </r>
  </si>
  <si>
    <r>
      <t>Re</t>
    </r>
    <r>
      <rPr>
        <vertAlign val="subscript"/>
        <sz val="12"/>
        <color theme="1"/>
        <rFont val="Times New Roman"/>
        <family val="1"/>
      </rPr>
      <t>D</t>
    </r>
  </si>
  <si>
    <r>
      <rPr>
        <i/>
        <sz val="12"/>
        <color theme="1"/>
        <rFont val="Times New Roman"/>
        <family val="1"/>
      </rPr>
      <t>A/D</t>
    </r>
    <r>
      <rPr>
        <sz val="12"/>
        <color theme="1"/>
        <rFont val="Times New Roman"/>
        <family val="1"/>
      </rPr>
      <t xml:space="preserve"> 0.00</t>
    </r>
  </si>
  <si>
    <t>Pdiss (W)</t>
  </si>
  <si>
    <t>Pharn (W)</t>
  </si>
  <si>
    <t>Pmech (W)</t>
  </si>
  <si>
    <r>
      <t>η</t>
    </r>
    <r>
      <rPr>
        <i/>
        <vertAlign val="subscript"/>
        <sz val="12"/>
        <rFont val="Times New Roman"/>
        <family val="1"/>
      </rPr>
      <t xml:space="preserve">D_harness </t>
    </r>
  </si>
  <si>
    <t>Pfluid (AD)</t>
  </si>
  <si>
    <t>second cylinder</t>
  </si>
  <si>
    <t>first cylinder</t>
  </si>
  <si>
    <t>Combined</t>
  </si>
  <si>
    <t>Combine</t>
  </si>
  <si>
    <t>Thrid cylinder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</si>
</sst>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_ "/>
    <numFmt numFmtId="165" formatCode="0.0000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Noteworthy Bold"/>
      <family val="1"/>
    </font>
    <font>
      <i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6100"/>
      <name val="Calibri"/>
      <family val="2"/>
      <scheme val="minor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11"/>
      <color rgb="FF9C0006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7CE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98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4" fillId="8" borderId="0" applyNumberFormat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/>
    </xf>
    <xf numFmtId="165" fontId="5" fillId="2" borderId="18" xfId="0" applyNumberFormat="1" applyFont="1" applyFill="1" applyBorder="1" applyAlignment="1">
      <alignment horizontal="center" vertical="center"/>
    </xf>
    <xf numFmtId="165" fontId="5" fillId="2" borderId="19" xfId="0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1" fontId="5" fillId="0" borderId="5" xfId="0" applyNumberFormat="1" applyFont="1" applyFill="1" applyBorder="1" applyAlignment="1">
      <alignment horizontal="center" vertical="center"/>
    </xf>
    <xf numFmtId="1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 vertical="center"/>
    </xf>
    <xf numFmtId="11" fontId="5" fillId="0" borderId="7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 vertical="center"/>
    </xf>
    <xf numFmtId="0" fontId="12" fillId="5" borderId="2" xfId="96" applyFont="1" applyFill="1" applyBorder="1" applyAlignment="1">
      <alignment horizontal="center" vertical="center" wrapText="1"/>
    </xf>
    <xf numFmtId="0" fontId="12" fillId="5" borderId="5" xfId="96" applyFont="1" applyFill="1" applyBorder="1" applyAlignment="1">
      <alignment horizontal="center" vertical="center" wrapText="1"/>
    </xf>
    <xf numFmtId="165" fontId="5" fillId="2" borderId="24" xfId="0" applyNumberFormat="1" applyFont="1" applyFill="1" applyBorder="1" applyAlignment="1">
      <alignment horizontal="center" vertical="center"/>
    </xf>
    <xf numFmtId="165" fontId="5" fillId="2" borderId="25" xfId="0" applyNumberFormat="1" applyFont="1" applyFill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 vertical="center"/>
    </xf>
    <xf numFmtId="0" fontId="12" fillId="5" borderId="27" xfId="96" applyFont="1" applyFill="1" applyBorder="1" applyAlignment="1">
      <alignment horizontal="center" vertical="center" wrapText="1"/>
    </xf>
    <xf numFmtId="0" fontId="12" fillId="5" borderId="28" xfId="96" applyFont="1" applyFill="1" applyBorder="1" applyAlignment="1">
      <alignment horizontal="center" vertical="center" wrapText="1"/>
    </xf>
    <xf numFmtId="0" fontId="1" fillId="6" borderId="0" xfId="0" applyFont="1" applyFill="1"/>
    <xf numFmtId="165" fontId="5" fillId="0" borderId="29" xfId="0" applyNumberFormat="1" applyFont="1" applyBorder="1" applyAlignment="1">
      <alignment horizontal="center" vertical="center"/>
    </xf>
    <xf numFmtId="0" fontId="12" fillId="5" borderId="29" xfId="96" applyFont="1" applyFill="1" applyBorder="1" applyAlignment="1">
      <alignment horizontal="center" vertical="center" wrapText="1"/>
    </xf>
    <xf numFmtId="0" fontId="1" fillId="7" borderId="0" xfId="0" applyFont="1" applyFill="1"/>
    <xf numFmtId="0" fontId="15" fillId="0" borderId="0" xfId="0" applyFont="1"/>
    <xf numFmtId="0" fontId="14" fillId="8" borderId="0" xfId="97"/>
    <xf numFmtId="165" fontId="5" fillId="0" borderId="30" xfId="0" applyNumberFormat="1" applyFont="1" applyBorder="1" applyAlignment="1">
      <alignment horizontal="center" vertical="center"/>
    </xf>
    <xf numFmtId="165" fontId="5" fillId="0" borderId="31" xfId="0" applyNumberFormat="1" applyFont="1" applyBorder="1" applyAlignment="1">
      <alignment horizontal="center" vertical="center"/>
    </xf>
    <xf numFmtId="11" fontId="5" fillId="0" borderId="30" xfId="0" applyNumberFormat="1" applyFont="1" applyFill="1" applyBorder="1" applyAlignment="1">
      <alignment horizontal="center" vertical="center"/>
    </xf>
    <xf numFmtId="11" fontId="5" fillId="0" borderId="30" xfId="0" applyNumberFormat="1" applyFont="1" applyBorder="1" applyAlignment="1">
      <alignment horizontal="center"/>
    </xf>
    <xf numFmtId="11" fontId="5" fillId="0" borderId="32" xfId="0" applyNumberFormat="1" applyFont="1" applyBorder="1" applyAlignment="1">
      <alignment horizontal="center"/>
    </xf>
    <xf numFmtId="165" fontId="5" fillId="2" borderId="17" xfId="0" applyNumberFormat="1" applyFont="1" applyFill="1" applyBorder="1" applyAlignment="1">
      <alignment horizontal="right" vertical="center"/>
    </xf>
    <xf numFmtId="165" fontId="5" fillId="2" borderId="18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5" fontId="5" fillId="2" borderId="23" xfId="0" applyNumberFormat="1" applyFont="1" applyFill="1" applyBorder="1" applyAlignment="1">
      <alignment horizontal="right" vertical="center"/>
    </xf>
    <xf numFmtId="165" fontId="5" fillId="2" borderId="24" xfId="0" applyNumberFormat="1" applyFont="1" applyFill="1" applyBorder="1" applyAlignment="1">
      <alignment horizontal="right" vertical="center"/>
    </xf>
    <xf numFmtId="166" fontId="5" fillId="2" borderId="24" xfId="0" applyNumberFormat="1" applyFont="1" applyFill="1" applyBorder="1" applyAlignment="1">
      <alignment horizontal="center" vertical="center"/>
    </xf>
    <xf numFmtId="166" fontId="5" fillId="2" borderId="18" xfId="0" applyNumberFormat="1" applyFont="1" applyFill="1" applyBorder="1" applyAlignment="1">
      <alignment horizontal="center" vertical="center"/>
    </xf>
    <xf numFmtId="165" fontId="5" fillId="2" borderId="25" xfId="0" applyNumberFormat="1" applyFont="1" applyFill="1" applyBorder="1" applyAlignment="1">
      <alignment horizontal="right" vertical="center"/>
    </xf>
    <xf numFmtId="165" fontId="5" fillId="3" borderId="23" xfId="0" applyNumberFormat="1" applyFont="1" applyFill="1" applyBorder="1" applyAlignment="1">
      <alignment horizontal="center" vertical="center"/>
    </xf>
    <xf numFmtId="165" fontId="5" fillId="3" borderId="24" xfId="0" applyNumberFormat="1" applyFont="1" applyFill="1" applyBorder="1" applyAlignment="1">
      <alignment horizontal="center" vertical="center"/>
    </xf>
  </cellXfs>
  <cellStyles count="98">
    <cellStyle name="Bad" xfId="97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Good" xfId="96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BZ120"/>
  <sheetViews>
    <sheetView tabSelected="1" topLeftCell="BA74" zoomScale="125" zoomScaleNormal="70" zoomScalePageLayoutView="70" workbookViewId="0">
      <selection activeCell="BL58" sqref="BL58"/>
    </sheetView>
  </sheetViews>
  <sheetFormatPr baseColWidth="10" defaultColWidth="8.6640625" defaultRowHeight="20" customHeight="1" x14ac:dyDescent="0.2"/>
  <cols>
    <col min="1" max="1" width="6.33203125" style="1" customWidth="1"/>
    <col min="2" max="2" width="23.1640625" style="1" bestFit="1" customWidth="1"/>
    <col min="3" max="3" width="12.6640625" style="1" customWidth="1"/>
    <col min="4" max="4" width="8.6640625" style="1"/>
    <col min="5" max="5" width="18.6640625" style="1" customWidth="1"/>
    <col min="6" max="16" width="11.1640625" style="1" customWidth="1"/>
    <col min="17" max="17" width="13.5" style="1" customWidth="1"/>
    <col min="18" max="26" width="11.1640625" style="1" customWidth="1"/>
    <col min="27" max="27" width="12.33203125" style="1" customWidth="1"/>
    <col min="28" max="36" width="11.1640625" style="1" customWidth="1"/>
    <col min="37" max="37" width="13.33203125" style="1" customWidth="1"/>
    <col min="38" max="46" width="11.1640625" style="1" customWidth="1"/>
    <col min="47" max="47" width="13.6640625" style="1" customWidth="1"/>
    <col min="48" max="56" width="11.1640625" style="1" customWidth="1"/>
    <col min="57" max="57" width="13.5" style="1" customWidth="1"/>
    <col min="58" max="66" width="11.1640625" style="1" customWidth="1"/>
    <col min="67" max="67" width="13.6640625" style="1" customWidth="1"/>
    <col min="68" max="75" width="11.1640625" style="1" customWidth="1"/>
    <col min="76" max="76" width="12.5" style="1" customWidth="1"/>
    <col min="77" max="77" width="12" style="1" customWidth="1"/>
    <col min="78" max="78" width="10.33203125" style="1" customWidth="1"/>
    <col min="79" max="16384" width="8.6640625" style="1"/>
  </cols>
  <sheetData>
    <row r="1" spans="2:78" ht="20" customHeight="1" thickBot="1" x14ac:dyDescent="0.25">
      <c r="B1" s="64" t="s">
        <v>36</v>
      </c>
      <c r="D1" s="2"/>
      <c r="E1" s="77" t="s">
        <v>19</v>
      </c>
      <c r="F1" s="78"/>
      <c r="G1" s="78"/>
      <c r="H1" s="79"/>
      <c r="I1" s="80" t="s">
        <v>21</v>
      </c>
      <c r="J1" s="81"/>
      <c r="K1" s="81"/>
      <c r="L1" s="81"/>
      <c r="M1" s="81"/>
      <c r="N1" s="82">
        <v>0</v>
      </c>
      <c r="O1" s="82"/>
      <c r="P1" s="57"/>
      <c r="Q1" s="57"/>
      <c r="R1" s="58"/>
      <c r="S1" s="75" t="s">
        <v>21</v>
      </c>
      <c r="T1" s="76"/>
      <c r="U1" s="76"/>
      <c r="V1" s="76"/>
      <c r="W1" s="76"/>
      <c r="X1" s="83">
        <v>0.04</v>
      </c>
      <c r="Y1" s="83"/>
      <c r="Z1" s="43"/>
      <c r="AA1" s="43"/>
      <c r="AB1" s="44"/>
      <c r="AC1" s="75" t="s">
        <v>21</v>
      </c>
      <c r="AD1" s="76"/>
      <c r="AE1" s="76"/>
      <c r="AF1" s="76"/>
      <c r="AG1" s="76"/>
      <c r="AH1" s="83">
        <v>0.08</v>
      </c>
      <c r="AI1" s="83"/>
      <c r="AJ1" s="43"/>
      <c r="AK1" s="43"/>
      <c r="AL1" s="44"/>
      <c r="AM1" s="75" t="s">
        <v>21</v>
      </c>
      <c r="AN1" s="76"/>
      <c r="AO1" s="76"/>
      <c r="AP1" s="76"/>
      <c r="AQ1" s="76"/>
      <c r="AR1" s="83">
        <v>0.12</v>
      </c>
      <c r="AS1" s="83"/>
      <c r="AT1" s="43"/>
      <c r="AU1" s="43"/>
      <c r="AV1" s="44"/>
      <c r="AW1" s="75" t="s">
        <v>21</v>
      </c>
      <c r="AX1" s="76"/>
      <c r="AY1" s="76"/>
      <c r="AZ1" s="76"/>
      <c r="BA1" s="76"/>
      <c r="BB1" s="83">
        <v>0.16</v>
      </c>
      <c r="BC1" s="83"/>
      <c r="BD1" s="43"/>
      <c r="BE1" s="43"/>
      <c r="BF1" s="44"/>
      <c r="BG1" s="75" t="s">
        <v>21</v>
      </c>
      <c r="BH1" s="76"/>
      <c r="BI1" s="76"/>
      <c r="BJ1" s="76"/>
      <c r="BK1" s="76"/>
      <c r="BL1" s="83">
        <v>0.2</v>
      </c>
      <c r="BM1" s="83"/>
      <c r="BN1" s="43"/>
      <c r="BO1" s="43"/>
      <c r="BP1" s="44"/>
      <c r="BQ1" s="80" t="s">
        <v>21</v>
      </c>
      <c r="BR1" s="81"/>
      <c r="BS1" s="81"/>
      <c r="BT1" s="81"/>
      <c r="BU1" s="81"/>
      <c r="BV1" s="82">
        <v>0.24</v>
      </c>
      <c r="BW1" s="82"/>
      <c r="BX1" s="57"/>
      <c r="BY1" s="81"/>
      <c r="BZ1" s="84"/>
    </row>
    <row r="2" spans="2:78" ht="20" customHeight="1" x14ac:dyDescent="0.2">
      <c r="B2" s="4" t="s">
        <v>1</v>
      </c>
      <c r="C2" s="5">
        <v>400</v>
      </c>
      <c r="D2" s="2"/>
      <c r="E2" s="24" t="s">
        <v>25</v>
      </c>
      <c r="F2" s="21" t="s">
        <v>27</v>
      </c>
      <c r="G2" s="30" t="s">
        <v>0</v>
      </c>
      <c r="H2" s="45" t="s">
        <v>28</v>
      </c>
      <c r="I2" s="24" t="s">
        <v>29</v>
      </c>
      <c r="J2" s="21" t="s">
        <v>23</v>
      </c>
      <c r="K2" s="21" t="s">
        <v>26</v>
      </c>
      <c r="L2" s="30" t="s">
        <v>18</v>
      </c>
      <c r="M2" s="21" t="s">
        <v>30</v>
      </c>
      <c r="N2" s="21" t="s">
        <v>31</v>
      </c>
      <c r="O2" s="21" t="s">
        <v>32</v>
      </c>
      <c r="P2" s="21" t="s">
        <v>20</v>
      </c>
      <c r="Q2" s="55" t="s">
        <v>34</v>
      </c>
      <c r="R2" s="56" t="s">
        <v>33</v>
      </c>
      <c r="S2" s="24" t="s">
        <v>9</v>
      </c>
      <c r="T2" s="21" t="s">
        <v>23</v>
      </c>
      <c r="U2" s="21" t="s">
        <v>26</v>
      </c>
      <c r="V2" s="30" t="s">
        <v>18</v>
      </c>
      <c r="W2" s="21" t="s">
        <v>30</v>
      </c>
      <c r="X2" s="21" t="s">
        <v>31</v>
      </c>
      <c r="Y2" s="21" t="s">
        <v>32</v>
      </c>
      <c r="Z2" s="21" t="s">
        <v>20</v>
      </c>
      <c r="AA2" s="55" t="s">
        <v>34</v>
      </c>
      <c r="AB2" s="56" t="s">
        <v>33</v>
      </c>
      <c r="AC2" s="24" t="s">
        <v>10</v>
      </c>
      <c r="AD2" s="21" t="s">
        <v>23</v>
      </c>
      <c r="AE2" s="21" t="s">
        <v>26</v>
      </c>
      <c r="AF2" s="30" t="s">
        <v>18</v>
      </c>
      <c r="AG2" s="21" t="s">
        <v>30</v>
      </c>
      <c r="AH2" s="21" t="s">
        <v>31</v>
      </c>
      <c r="AI2" s="21" t="s">
        <v>32</v>
      </c>
      <c r="AJ2" s="21" t="s">
        <v>20</v>
      </c>
      <c r="AK2" s="55" t="s">
        <v>34</v>
      </c>
      <c r="AL2" s="56" t="s">
        <v>33</v>
      </c>
      <c r="AM2" s="24" t="s">
        <v>11</v>
      </c>
      <c r="AN2" s="21" t="s">
        <v>23</v>
      </c>
      <c r="AO2" s="21" t="s">
        <v>26</v>
      </c>
      <c r="AP2" s="30" t="s">
        <v>18</v>
      </c>
      <c r="AQ2" s="21" t="s">
        <v>30</v>
      </c>
      <c r="AR2" s="21" t="s">
        <v>31</v>
      </c>
      <c r="AS2" s="21" t="s">
        <v>32</v>
      </c>
      <c r="AT2" s="21" t="s">
        <v>20</v>
      </c>
      <c r="AU2" s="55" t="s">
        <v>34</v>
      </c>
      <c r="AV2" s="56" t="s">
        <v>33</v>
      </c>
      <c r="AW2" s="24" t="s">
        <v>12</v>
      </c>
      <c r="AX2" s="21" t="s">
        <v>23</v>
      </c>
      <c r="AY2" s="21" t="s">
        <v>26</v>
      </c>
      <c r="AZ2" s="30" t="s">
        <v>18</v>
      </c>
      <c r="BA2" s="21" t="s">
        <v>30</v>
      </c>
      <c r="BB2" s="21" t="s">
        <v>31</v>
      </c>
      <c r="BC2" s="21" t="s">
        <v>32</v>
      </c>
      <c r="BD2" s="21" t="s">
        <v>20</v>
      </c>
      <c r="BE2" s="55" t="s">
        <v>34</v>
      </c>
      <c r="BF2" s="56" t="s">
        <v>33</v>
      </c>
      <c r="BG2" s="24" t="s">
        <v>13</v>
      </c>
      <c r="BH2" s="21" t="s">
        <v>23</v>
      </c>
      <c r="BI2" s="21" t="s">
        <v>26</v>
      </c>
      <c r="BJ2" s="30" t="s">
        <v>18</v>
      </c>
      <c r="BK2" s="21" t="s">
        <v>30</v>
      </c>
      <c r="BL2" s="21" t="s">
        <v>31</v>
      </c>
      <c r="BM2" s="21" t="s">
        <v>32</v>
      </c>
      <c r="BN2" s="21" t="s">
        <v>20</v>
      </c>
      <c r="BO2" s="55" t="s">
        <v>34</v>
      </c>
      <c r="BP2" s="56" t="s">
        <v>33</v>
      </c>
      <c r="BQ2" s="59" t="s">
        <v>14</v>
      </c>
      <c r="BR2" s="60" t="s">
        <v>23</v>
      </c>
      <c r="BS2" s="60" t="s">
        <v>26</v>
      </c>
      <c r="BT2" s="61" t="s">
        <v>18</v>
      </c>
      <c r="BU2" s="60" t="s">
        <v>30</v>
      </c>
      <c r="BV2" s="60" t="s">
        <v>31</v>
      </c>
      <c r="BW2" s="60" t="s">
        <v>32</v>
      </c>
      <c r="BX2" s="60" t="s">
        <v>20</v>
      </c>
      <c r="BY2" s="62" t="s">
        <v>34</v>
      </c>
      <c r="BZ2" s="63" t="s">
        <v>33</v>
      </c>
    </row>
    <row r="3" spans="2:78" ht="20" customHeight="1" x14ac:dyDescent="0.4">
      <c r="B3" s="6" t="s">
        <v>24</v>
      </c>
      <c r="C3" s="7">
        <v>20.5</v>
      </c>
      <c r="D3" s="2"/>
      <c r="E3" s="29">
        <v>16</v>
      </c>
      <c r="F3" s="21">
        <v>0.31459999999999999</v>
      </c>
      <c r="G3" s="22">
        <f t="shared" ref="G3:G28" si="0">F3/$C$14/$C$7</f>
        <v>3.9636276154215415</v>
      </c>
      <c r="H3" s="46">
        <f t="shared" ref="H3:H28" si="1">F3*$C$7/$C$5</f>
        <v>28136.760563380281</v>
      </c>
      <c r="I3" s="50"/>
      <c r="J3" s="51"/>
      <c r="K3" s="51"/>
      <c r="L3" s="51">
        <f t="shared" ref="L3:L28" si="2">K3/$C$14</f>
        <v>0</v>
      </c>
      <c r="M3" s="51">
        <f t="shared" ref="M3:M28" si="3">4*PI()^2*$C$13*SQRT($C$11*$C$2)*($C$7*I3*K3)^2</f>
        <v>0</v>
      </c>
      <c r="N3" s="51">
        <f t="shared" ref="N3:N28" si="4">4*PI()^2*N$1*SQRT($C$11*$C$2)*($C$7*I3*K3)^2</f>
        <v>0</v>
      </c>
      <c r="O3" s="51">
        <f t="shared" ref="O3:O4" si="5">M3+N3</f>
        <v>0</v>
      </c>
      <c r="P3" s="52">
        <f t="shared" ref="P3:P28" si="6">2*PI()^2*N$1*2*SQRT($C$2*$C$11)*J3*$C$7^2*K3^2/SQRT(2)</f>
        <v>0</v>
      </c>
      <c r="Q3" s="52">
        <f t="shared" ref="Q3:Q4" si="7">0.5926*0.5*$C$6*$F3^3*($C$7*I3*2+$C$7)*$C$8</f>
        <v>0.73415029539708421</v>
      </c>
      <c r="R3" s="53">
        <f t="shared" ref="R3:R4" si="8">N3/Q3</f>
        <v>0</v>
      </c>
      <c r="S3" s="50"/>
      <c r="T3" s="51"/>
      <c r="U3" s="51"/>
      <c r="V3" s="3">
        <f t="shared" ref="V3:V4" si="9">U3/$C$14</f>
        <v>0</v>
      </c>
      <c r="W3" s="3">
        <f t="shared" ref="W3:W28" si="10">4*PI()^2*$C$13*SQRT($C$11*$C$2)*($C$7*S3*U3)^2</f>
        <v>0</v>
      </c>
      <c r="X3" s="3">
        <f t="shared" ref="X3:X28" si="11">4*PI()^2*X$1*SQRT($C$11*$C$2)*($C$7*S3*U3)^2</f>
        <v>0</v>
      </c>
      <c r="Y3" s="3">
        <f t="shared" ref="Y3:Y4" si="12">W3+X3</f>
        <v>0</v>
      </c>
      <c r="Z3" s="18">
        <f t="shared" ref="Z3:Z28" si="13">2*PI()^2*X$1*2*SQRT($C$2*$C$11)*T3*$C$7^2*U3^2/SQRT(2)</f>
        <v>0</v>
      </c>
      <c r="AA3" s="18">
        <f t="shared" ref="AA3:AA4" si="14">0.5926*0.5*$C$6*$F3^3*($C$7*S3*2+$C$7)*$C$8</f>
        <v>0.73415029539708421</v>
      </c>
      <c r="AB3" s="39">
        <f t="shared" ref="AB3:AB4" si="15">X3/AA3</f>
        <v>0</v>
      </c>
      <c r="AC3" s="54"/>
      <c r="AD3" s="3"/>
      <c r="AE3" s="3"/>
      <c r="AF3" s="3">
        <f t="shared" ref="AF3:AF4" si="16">AE3/$C$14</f>
        <v>0</v>
      </c>
      <c r="AG3" s="3">
        <f t="shared" ref="AG3:AG28" si="17">4*PI()^2*$C$13*SQRT($C$11*$C$2)*($C$7*AC3*AE3)^2</f>
        <v>0</v>
      </c>
      <c r="AH3" s="3">
        <f t="shared" ref="AH3:AH28" si="18">4*PI()^2*AH$1*SQRT($C$11*$C$2)*($C$7*AC3*AE3)^2</f>
        <v>0</v>
      </c>
      <c r="AI3" s="3">
        <f t="shared" ref="AI3:AI4" si="19">AG3+AH3</f>
        <v>0</v>
      </c>
      <c r="AJ3" s="18">
        <f t="shared" ref="AJ3:AJ28" si="20">2*PI()^2*AH$1*2*SQRT($C$2*$C$11)*AD3*$C$7^2*AE3^2/SQRT(2)</f>
        <v>0</v>
      </c>
      <c r="AK3" s="18">
        <f t="shared" ref="AK3:AK4" si="21">0.5926*0.5*$C$6*$F3^3*($C$7*AC3*2+$C$7)*$C$8</f>
        <v>0.73415029539708421</v>
      </c>
      <c r="AL3" s="39">
        <f t="shared" ref="AL3:AL4" si="22">AH3/AK3</f>
        <v>0</v>
      </c>
      <c r="AM3" s="54"/>
      <c r="AN3" s="3"/>
      <c r="AO3" s="3"/>
      <c r="AP3" s="3">
        <f t="shared" ref="AP3:AP4" si="23">AO3/$C$14</f>
        <v>0</v>
      </c>
      <c r="AQ3" s="3">
        <f t="shared" ref="AQ3:AQ28" si="24">4*PI()^2*$C$13*SQRT($C$11*$C$2)*($C$7*AM3*AO3)^2</f>
        <v>0</v>
      </c>
      <c r="AR3" s="3">
        <f t="shared" ref="AR3:AR28" si="25">4*PI()^2*AR$1*SQRT($C$11*$C$2)*($C$7*AM3*AO3)^2</f>
        <v>0</v>
      </c>
      <c r="AS3" s="3">
        <f t="shared" ref="AS3:AS4" si="26">AQ3+AR3</f>
        <v>0</v>
      </c>
      <c r="AT3" s="18">
        <f t="shared" ref="AT3:AT28" si="27">2*PI()^2*AR$1*2*SQRT($C$2*$C$11)*AN3*$C$7^2*AO3^2/SQRT(2)</f>
        <v>0</v>
      </c>
      <c r="AU3" s="18">
        <f t="shared" ref="AU3:AU4" si="28">0.5926*0.5*$C$6*$F3^3*($C$7*AM3*2+$C$7)*$C$8</f>
        <v>0.73415029539708421</v>
      </c>
      <c r="AV3" s="39">
        <f t="shared" ref="AV3:AV4" si="29">AR3/AU3</f>
        <v>0</v>
      </c>
      <c r="AW3" s="54"/>
      <c r="AX3" s="3"/>
      <c r="AY3" s="3"/>
      <c r="AZ3" s="3">
        <f t="shared" ref="AZ3:AZ4" si="30">AY3/$C$14</f>
        <v>0</v>
      </c>
      <c r="BA3" s="3">
        <f t="shared" ref="BA3:BA28" si="31">4*PI()^2*$C$13*SQRT($C$11*$C$2)*($C$7*AW3*AY3)^2</f>
        <v>0</v>
      </c>
      <c r="BB3" s="3">
        <f t="shared" ref="BB3:BB28" si="32">4*PI()^2*BB$1*SQRT($C$11*$C$2)*($C$7*AW3*AY3)^2</f>
        <v>0</v>
      </c>
      <c r="BC3" s="3">
        <f t="shared" ref="BC3:BC4" si="33">BA3+BB3</f>
        <v>0</v>
      </c>
      <c r="BD3" s="18">
        <f t="shared" ref="BD3:BD28" si="34">2*PI()^2*BB$1*2*SQRT($C$2*$C$11)*AX3*$C$7^2*AY3^2/SQRT(2)</f>
        <v>0</v>
      </c>
      <c r="BE3" s="18">
        <f t="shared" ref="BE3:BE4" si="35">0.5926*0.5*$C$6*$F3^3*($C$7*AW3*2+$C$7)*$C$8</f>
        <v>0.73415029539708421</v>
      </c>
      <c r="BF3" s="39">
        <f t="shared" ref="BF3:BF4" si="36">BB3/BE3</f>
        <v>0</v>
      </c>
      <c r="BG3" s="54"/>
      <c r="BH3" s="3"/>
      <c r="BI3" s="3"/>
      <c r="BJ3" s="3">
        <f t="shared" ref="BJ3:BJ4" si="37">BI3/$C$14</f>
        <v>0</v>
      </c>
      <c r="BK3" s="3">
        <f t="shared" ref="BK3:BK28" si="38">4*PI()^2*$C$13*SQRT($C$11*$C$2)*($C$7*BG3*BI3)^2</f>
        <v>0</v>
      </c>
      <c r="BL3" s="3">
        <f t="shared" ref="BL3:BL28" si="39">4*PI()^2*BL$1*SQRT($C$11*$C$2)*($C$7*BG3*BI3)^2</f>
        <v>0</v>
      </c>
      <c r="BM3" s="3">
        <f t="shared" ref="BM3:BM4" si="40">BK3+BL3</f>
        <v>0</v>
      </c>
      <c r="BN3" s="18">
        <f t="shared" ref="BN3:BN28" si="41">2*PI()^2*BL$1*2*SQRT($C$2*$C$11)*BH3*$C$7^2*BI3^2/SQRT(2)</f>
        <v>0</v>
      </c>
      <c r="BO3" s="18">
        <f t="shared" ref="BO3:BO4" si="42">0.5926*0.5*$C$6*$F3^3*($C$7*BG3*2+$C$7)*$C$8</f>
        <v>0.73415029539708421</v>
      </c>
      <c r="BP3" s="39">
        <f t="shared" ref="BP3:BP4" si="43">BL3/BO3</f>
        <v>0</v>
      </c>
      <c r="BQ3" s="54"/>
      <c r="BR3" s="3"/>
      <c r="BS3" s="3"/>
      <c r="BT3" s="3">
        <f t="shared" ref="BT3:BT4" si="44">BS3/$C$14</f>
        <v>0</v>
      </c>
      <c r="BU3" s="3">
        <f t="shared" ref="BU3:BU28" si="45">4*PI()^2*$C$13*SQRT($C$11*$C$2)*($C$7*BQ3*BS3)^2</f>
        <v>0</v>
      </c>
      <c r="BV3" s="3">
        <f t="shared" ref="BV3:BV28" si="46">4*PI()^2*BV$1*SQRT($C$11*$C$2)*($C$7*BQ3*BS3)^2</f>
        <v>0</v>
      </c>
      <c r="BW3" s="3">
        <f t="shared" ref="BW3:BW4" si="47">BU3+BV3</f>
        <v>0</v>
      </c>
      <c r="BX3" s="18">
        <f t="shared" ref="BX3:BX28" si="48">2*PI()^2*BV$1*2*SQRT($C$2*$C$11)*BR3*$C$7^2*BS3^2/SQRT(2)</f>
        <v>0</v>
      </c>
      <c r="BY3" s="18">
        <f t="shared" ref="BY3:BY4" si="49">0.5926*0.5*$C$6*$F3^3*($C$7*BQ3*2+$C$7)*$C$8</f>
        <v>0.73415029539708421</v>
      </c>
      <c r="BZ3" s="39">
        <f t="shared" ref="BZ3:BZ4" si="50">BV3/BY3</f>
        <v>0</v>
      </c>
    </row>
    <row r="4" spans="2:78" ht="20" customHeight="1" x14ac:dyDescent="0.2">
      <c r="B4" s="10" t="s">
        <v>2</v>
      </c>
      <c r="C4" s="11">
        <f>1.003887*10^-3</f>
        <v>1.003887E-3</v>
      </c>
      <c r="D4" s="2"/>
      <c r="E4" s="29">
        <v>18</v>
      </c>
      <c r="F4" s="21">
        <v>0.35460000000000003</v>
      </c>
      <c r="G4" s="22">
        <f t="shared" si="0"/>
        <v>4.4675853541909687</v>
      </c>
      <c r="H4" s="46">
        <f t="shared" si="1"/>
        <v>31714.22535211268</v>
      </c>
      <c r="I4" s="54">
        <v>0.82369999999999999</v>
      </c>
      <c r="J4" s="3">
        <v>2.1000000000000001E-2</v>
      </c>
      <c r="K4" s="3">
        <v>0.91800000000000004</v>
      </c>
      <c r="L4" s="3">
        <f t="shared" si="2"/>
        <v>1.0282022963130166</v>
      </c>
      <c r="M4" s="3">
        <f t="shared" si="3"/>
        <v>0.19261256820116973</v>
      </c>
      <c r="N4" s="3">
        <f t="shared" si="4"/>
        <v>0</v>
      </c>
      <c r="O4" s="3">
        <f t="shared" si="5"/>
        <v>0.19261256820116973</v>
      </c>
      <c r="P4" s="18">
        <f t="shared" si="6"/>
        <v>0</v>
      </c>
      <c r="Q4" s="18">
        <f t="shared" si="7"/>
        <v>2.7832010611858609</v>
      </c>
      <c r="R4" s="39">
        <f t="shared" si="8"/>
        <v>0</v>
      </c>
      <c r="S4" s="54">
        <v>0.72219999999999995</v>
      </c>
      <c r="T4" s="3">
        <v>1.9E-2</v>
      </c>
      <c r="U4" s="3">
        <v>0.89400000000000002</v>
      </c>
      <c r="V4" s="3">
        <f t="shared" si="9"/>
        <v>1.0013211905270554</v>
      </c>
      <c r="W4" s="3">
        <f t="shared" si="10"/>
        <v>0.14042716665828095</v>
      </c>
      <c r="X4" s="3">
        <f t="shared" si="11"/>
        <v>0.2808543333165619</v>
      </c>
      <c r="Y4" s="3">
        <f t="shared" si="12"/>
        <v>0.42128149997484288</v>
      </c>
      <c r="Z4" s="18">
        <f t="shared" si="13"/>
        <v>7.2344374156092708E-3</v>
      </c>
      <c r="AA4" s="18">
        <f t="shared" si="14"/>
        <v>2.569787970825232</v>
      </c>
      <c r="AB4" s="39">
        <f t="shared" si="15"/>
        <v>0.10929085843077224</v>
      </c>
      <c r="AC4" s="54">
        <v>0.59040000000000004</v>
      </c>
      <c r="AD4" s="3">
        <v>2.5999999999999999E-2</v>
      </c>
      <c r="AE4" s="3">
        <v>0.875</v>
      </c>
      <c r="AF4" s="3">
        <f t="shared" si="16"/>
        <v>0.98004031511316947</v>
      </c>
      <c r="AG4" s="3">
        <f t="shared" si="17"/>
        <v>8.9902119630331206E-2</v>
      </c>
      <c r="AH4" s="3">
        <f t="shared" si="18"/>
        <v>0.35960847852132483</v>
      </c>
      <c r="AI4" s="3">
        <f t="shared" si="19"/>
        <v>0.44951059815165606</v>
      </c>
      <c r="AJ4" s="18">
        <f t="shared" si="20"/>
        <v>1.8966865962846104E-2</v>
      </c>
      <c r="AK4" s="18">
        <f t="shared" si="21"/>
        <v>2.2926663421599027</v>
      </c>
      <c r="AL4" s="39">
        <f t="shared" si="22"/>
        <v>0.156851641212886</v>
      </c>
      <c r="AM4" s="54">
        <v>0.50729999999999997</v>
      </c>
      <c r="AN4" s="3">
        <v>0.02</v>
      </c>
      <c r="AO4" s="3">
        <v>0.86399999999999999</v>
      </c>
      <c r="AP4" s="3">
        <f t="shared" si="23"/>
        <v>0.96771980829460391</v>
      </c>
      <c r="AQ4" s="3">
        <f t="shared" si="24"/>
        <v>6.4716994056246618E-2</v>
      </c>
      <c r="AR4" s="3">
        <f t="shared" si="25"/>
        <v>0.38830196433747965</v>
      </c>
      <c r="AS4" s="3">
        <f t="shared" si="26"/>
        <v>0.4530189583937263</v>
      </c>
      <c r="AT4" s="18">
        <f t="shared" si="27"/>
        <v>2.1338056500547462E-2</v>
      </c>
      <c r="AU4" s="18">
        <f t="shared" si="28"/>
        <v>2.1179409450272098</v>
      </c>
      <c r="AV4" s="39">
        <f t="shared" si="29"/>
        <v>0.18333937272858711</v>
      </c>
      <c r="AW4" s="54">
        <v>0.4158</v>
      </c>
      <c r="AX4" s="3">
        <v>1.4E-2</v>
      </c>
      <c r="AY4" s="3">
        <v>0.84799999999999998</v>
      </c>
      <c r="AZ4" s="3">
        <f t="shared" si="30"/>
        <v>0.94979907110396311</v>
      </c>
      <c r="BA4" s="3">
        <f t="shared" si="31"/>
        <v>4.1881458956533897E-2</v>
      </c>
      <c r="BB4" s="3">
        <f t="shared" si="32"/>
        <v>0.33505167165227118</v>
      </c>
      <c r="BC4" s="3">
        <f t="shared" si="33"/>
        <v>0.37693313060880507</v>
      </c>
      <c r="BD4" s="18">
        <f t="shared" si="34"/>
        <v>1.9184737310025825E-2</v>
      </c>
      <c r="BE4" s="18">
        <f t="shared" si="35"/>
        <v>1.9255537748991549</v>
      </c>
      <c r="BF4" s="39">
        <f t="shared" si="36"/>
        <v>0.17400276015133284</v>
      </c>
      <c r="BG4" s="54">
        <v>0.3493</v>
      </c>
      <c r="BH4" s="3">
        <v>1.4999999999999999E-2</v>
      </c>
      <c r="BI4" s="3">
        <v>0.83599999999999997</v>
      </c>
      <c r="BJ4" s="3">
        <f t="shared" si="37"/>
        <v>0.93635851821098248</v>
      </c>
      <c r="BK4" s="3">
        <f t="shared" si="38"/>
        <v>2.8725715422772718E-2</v>
      </c>
      <c r="BL4" s="3">
        <f t="shared" si="39"/>
        <v>0.28725715422772713</v>
      </c>
      <c r="BM4" s="3">
        <f t="shared" si="40"/>
        <v>0.31598286965049982</v>
      </c>
      <c r="BN4" s="18">
        <f t="shared" si="41"/>
        <v>2.4971805501982965E-2</v>
      </c>
      <c r="BO4" s="18">
        <f t="shared" si="42"/>
        <v>1.7857314053525357</v>
      </c>
      <c r="BP4" s="39">
        <f t="shared" si="43"/>
        <v>0.16086246417949812</v>
      </c>
      <c r="BQ4" s="54">
        <v>0.28370000000000001</v>
      </c>
      <c r="BR4" s="3">
        <v>1.6E-2</v>
      </c>
      <c r="BS4" s="3">
        <v>0.82699999999999996</v>
      </c>
      <c r="BT4" s="3">
        <f t="shared" si="44"/>
        <v>0.92627810354124696</v>
      </c>
      <c r="BU4" s="3">
        <f t="shared" si="45"/>
        <v>1.8543461984000986E-2</v>
      </c>
      <c r="BV4" s="3">
        <f t="shared" si="46"/>
        <v>0.22252154380801181</v>
      </c>
      <c r="BW4" s="3">
        <f t="shared" si="47"/>
        <v>0.24106500579201279</v>
      </c>
      <c r="BX4" s="18">
        <f t="shared" si="48"/>
        <v>3.127939738589447E-2</v>
      </c>
      <c r="BY4" s="18">
        <f t="shared" si="49"/>
        <v>1.6478013686268482</v>
      </c>
      <c r="BZ4" s="39">
        <f t="shared" si="50"/>
        <v>0.13504148500219068</v>
      </c>
    </row>
    <row r="5" spans="2:78" ht="20" customHeight="1" x14ac:dyDescent="0.2">
      <c r="B5" s="6" t="s">
        <v>3</v>
      </c>
      <c r="C5" s="12">
        <f>9.94*10^-7</f>
        <v>9.9399999999999993E-7</v>
      </c>
      <c r="D5" s="2"/>
      <c r="E5" s="29">
        <v>20</v>
      </c>
      <c r="F5" s="22">
        <f>0.02*E5-0.0054</f>
        <v>0.39460000000000001</v>
      </c>
      <c r="G5" s="22">
        <f t="shared" si="0"/>
        <v>4.9715430929603945</v>
      </c>
      <c r="H5" s="46">
        <f t="shared" si="1"/>
        <v>35291.690140845072</v>
      </c>
      <c r="I5" s="36">
        <v>0.87870000000000004</v>
      </c>
      <c r="J5" s="32">
        <v>0.02</v>
      </c>
      <c r="K5" s="32">
        <v>0.96499999999999997</v>
      </c>
      <c r="L5" s="3">
        <f t="shared" si="2"/>
        <v>1.080844461810524</v>
      </c>
      <c r="M5" s="3">
        <f t="shared" si="3"/>
        <v>0.24221275364802899</v>
      </c>
      <c r="N5" s="3">
        <f t="shared" si="4"/>
        <v>0</v>
      </c>
      <c r="O5" s="3">
        <f>M5+N5</f>
        <v>0.24221275364802899</v>
      </c>
      <c r="P5" s="18">
        <f t="shared" si="6"/>
        <v>0</v>
      </c>
      <c r="Q5" s="18">
        <f>0.5926*0.5*$C$6*$F5^3*($C$7*I5*2+$C$7)*$C$8</f>
        <v>3.9946601487121809</v>
      </c>
      <c r="R5" s="39">
        <f>N5/Q5</f>
        <v>0</v>
      </c>
      <c r="S5" s="36">
        <v>0.76480000000000004</v>
      </c>
      <c r="T5" s="32">
        <v>2.7E-2</v>
      </c>
      <c r="U5" s="32">
        <v>0.95</v>
      </c>
      <c r="V5" s="3">
        <f t="shared" ref="V5:V28" si="51">U5/$C$14</f>
        <v>1.0640437706942982</v>
      </c>
      <c r="W5" s="3">
        <f t="shared" si="10"/>
        <v>0.17782961845998552</v>
      </c>
      <c r="X5" s="3">
        <f t="shared" si="11"/>
        <v>0.35565923691997103</v>
      </c>
      <c r="Y5" s="3">
        <f>W5+X5</f>
        <v>0.53348885537995661</v>
      </c>
      <c r="Z5" s="18">
        <f t="shared" si="13"/>
        <v>1.1608793880054065E-2</v>
      </c>
      <c r="AA5" s="18">
        <f>0.5926*0.5*$C$6*$F5^3*($C$7*S5*2+$C$7)*$C$8</f>
        <v>3.6646450686089556</v>
      </c>
      <c r="AB5" s="39">
        <f>X5/AA5</f>
        <v>9.7051482547796636E-2</v>
      </c>
      <c r="AC5" s="36">
        <v>0.68020000000000003</v>
      </c>
      <c r="AD5" s="32">
        <v>2.7E-2</v>
      </c>
      <c r="AE5" s="32">
        <v>0.93500000000000005</v>
      </c>
      <c r="AF5" s="3">
        <f t="shared" ref="AF5:AF28" si="52">AE5/$C$14</f>
        <v>1.0472430795780725</v>
      </c>
      <c r="AG5" s="3">
        <f t="shared" si="17"/>
        <v>0.1362566177874576</v>
      </c>
      <c r="AH5" s="3">
        <f t="shared" si="18"/>
        <v>0.54502647114983038</v>
      </c>
      <c r="AI5" s="3">
        <f>AG5+AH5</f>
        <v>0.68128308893728795</v>
      </c>
      <c r="AJ5" s="18">
        <f t="shared" si="20"/>
        <v>2.2490189096488124E-2</v>
      </c>
      <c r="AK5" s="18">
        <f>0.5926*0.5*$C$6*$F5^3*($C$7*AC5*2+$C$7)*$C$8</f>
        <v>3.4195241223689821</v>
      </c>
      <c r="AL5" s="39">
        <f>AH5/AK5</f>
        <v>0.15938664318362705</v>
      </c>
      <c r="AM5" s="36">
        <v>0.66320000000000001</v>
      </c>
      <c r="AN5" s="32">
        <v>0.02</v>
      </c>
      <c r="AO5" s="32">
        <v>0.93</v>
      </c>
      <c r="AP5" s="3">
        <f t="shared" ref="AP5:AP28" si="53">AO5/$C$14</f>
        <v>1.0416428492059973</v>
      </c>
      <c r="AQ5" s="3">
        <f t="shared" si="24"/>
        <v>0.12814924733677435</v>
      </c>
      <c r="AR5" s="3">
        <f t="shared" si="25"/>
        <v>0.76889548402064611</v>
      </c>
      <c r="AS5" s="3">
        <f>AQ5+AR5</f>
        <v>0.89704473135742047</v>
      </c>
      <c r="AT5" s="18">
        <f t="shared" si="27"/>
        <v>2.472255051242539E-2</v>
      </c>
      <c r="AU5" s="18">
        <f>0.5926*0.5*$C$6*$F5^3*($C$7*AM5*2+$C$7)*$C$8</f>
        <v>3.3702681402640233</v>
      </c>
      <c r="AV5" s="39">
        <f>AR5/AU5</f>
        <v>0.22814074489646147</v>
      </c>
      <c r="AW5" s="36">
        <v>0.61</v>
      </c>
      <c r="AX5" s="32">
        <v>1.7999999999999999E-2</v>
      </c>
      <c r="AY5" s="32">
        <v>0.91800000000000004</v>
      </c>
      <c r="AZ5" s="3">
        <f t="shared" ref="AZ5:AZ28" si="54">AY5/$C$14</f>
        <v>1.0282022963130166</v>
      </c>
      <c r="BA5" s="3">
        <f t="shared" si="31"/>
        <v>0.10563459218428614</v>
      </c>
      <c r="BB5" s="3">
        <f t="shared" si="32"/>
        <v>0.84507673747428913</v>
      </c>
      <c r="BC5" s="3">
        <f>BA5+BB5</f>
        <v>0.9507113296585753</v>
      </c>
      <c r="BD5" s="18">
        <f t="shared" si="34"/>
        <v>2.8906398415585392E-2</v>
      </c>
      <c r="BE5" s="18">
        <f>0.5926*0.5*$C$6*$F5^3*($C$7*AW5*2+$C$7)*$C$8</f>
        <v>3.2161258903826218</v>
      </c>
      <c r="BF5" s="39">
        <f>BB5/BE5</f>
        <v>0.26276233153726158</v>
      </c>
      <c r="BG5" s="36">
        <v>0.55720000000000003</v>
      </c>
      <c r="BH5" s="32">
        <v>1.7000000000000001E-2</v>
      </c>
      <c r="BI5" s="32">
        <v>0.90100000000000002</v>
      </c>
      <c r="BJ5" s="3">
        <f t="shared" ref="BJ5:BJ28" si="55">BI5/$C$14</f>
        <v>1.0091615130479608</v>
      </c>
      <c r="BK5" s="3">
        <f t="shared" si="38"/>
        <v>8.4904933280581338E-2</v>
      </c>
      <c r="BL5" s="3">
        <f t="shared" si="39"/>
        <v>0.84904933280581329</v>
      </c>
      <c r="BM5" s="3">
        <f>BK5+BL5</f>
        <v>0.93395426608639465</v>
      </c>
      <c r="BN5" s="18">
        <f t="shared" si="41"/>
        <v>3.2873400671092665E-2</v>
      </c>
      <c r="BO5" s="18">
        <f>0.5926*0.5*$C$6*$F5^3*($C$7*BG5*2+$C$7)*$C$8</f>
        <v>3.0631426047860431</v>
      </c>
      <c r="BP5" s="39">
        <f>BL5/BO5</f>
        <v>0.27718243723919556</v>
      </c>
      <c r="BQ5" s="36">
        <v>0.50580000000000003</v>
      </c>
      <c r="BR5" s="32">
        <v>1.7999999999999999E-2</v>
      </c>
      <c r="BS5" s="32">
        <v>0.88800000000000001</v>
      </c>
      <c r="BT5" s="3">
        <f t="shared" ref="BT5:BT28" si="56">BS5/$C$14</f>
        <v>0.99460091408056517</v>
      </c>
      <c r="BU5" s="3">
        <f t="shared" si="45"/>
        <v>6.7958644701486742E-2</v>
      </c>
      <c r="BV5" s="3">
        <f t="shared" si="46"/>
        <v>0.81550373641784091</v>
      </c>
      <c r="BW5" s="3">
        <f>BU5+BV5</f>
        <v>0.88346238111932762</v>
      </c>
      <c r="BX5" s="18">
        <f t="shared" si="48"/>
        <v>4.0571943540624281E-2</v>
      </c>
      <c r="BY5" s="18">
        <f>0.5926*0.5*$C$6*$F5^3*($C$7*BQ5*2+$C$7)*$C$8</f>
        <v>2.9142156941863435</v>
      </c>
      <c r="BZ5" s="39">
        <f>BV5/BY5</f>
        <v>0.27983643696817428</v>
      </c>
    </row>
    <row r="6" spans="2:78" ht="20" customHeight="1" x14ac:dyDescent="0.2">
      <c r="B6" s="10" t="s">
        <v>4</v>
      </c>
      <c r="C6" s="11">
        <v>999.72964999999999</v>
      </c>
      <c r="D6" s="2"/>
      <c r="E6" s="29">
        <v>22</v>
      </c>
      <c r="F6" s="22">
        <f t="shared" ref="F6:F28" si="57">0.02*E6-0.0054</f>
        <v>0.43459999999999999</v>
      </c>
      <c r="G6" s="22">
        <f t="shared" si="0"/>
        <v>5.4755008317298213</v>
      </c>
      <c r="H6" s="46">
        <f t="shared" si="1"/>
        <v>38869.15492957746</v>
      </c>
      <c r="I6" s="35">
        <v>0.9909</v>
      </c>
      <c r="J6" s="31">
        <v>1.9E-2</v>
      </c>
      <c r="K6" s="31">
        <v>1.0349999999999999</v>
      </c>
      <c r="L6" s="3">
        <f t="shared" si="2"/>
        <v>1.1592476870195776</v>
      </c>
      <c r="M6" s="3">
        <f t="shared" si="3"/>
        <v>0.35432474560645427</v>
      </c>
      <c r="N6" s="3">
        <f t="shared" si="4"/>
        <v>0</v>
      </c>
      <c r="O6" s="3">
        <f t="shared" ref="O6:O28" si="58">M6+N6</f>
        <v>0.35432474560645427</v>
      </c>
      <c r="P6" s="18">
        <f t="shared" si="6"/>
        <v>0</v>
      </c>
      <c r="Q6" s="18">
        <f t="shared" ref="Q6:Q28" si="59">0.5926*0.5*$C$6*$F6^3*($C$7*I6*2+$C$7)*$C$8</f>
        <v>5.771072089881482</v>
      </c>
      <c r="R6" s="39">
        <f t="shared" ref="R6:R28" si="60">N6/Q6</f>
        <v>0</v>
      </c>
      <c r="S6" s="35">
        <v>0.90480000000000005</v>
      </c>
      <c r="T6" s="31">
        <v>2.1000000000000001E-2</v>
      </c>
      <c r="U6" s="31">
        <v>1.0269999999999999</v>
      </c>
      <c r="V6" s="3">
        <f t="shared" si="51"/>
        <v>1.150287318424257</v>
      </c>
      <c r="W6" s="3">
        <f t="shared" si="10"/>
        <v>0.29087553736176774</v>
      </c>
      <c r="X6" s="3">
        <f t="shared" si="11"/>
        <v>0.58175107472353549</v>
      </c>
      <c r="Y6" s="3">
        <f t="shared" ref="Y6:Y28" si="61">W6+X6</f>
        <v>0.87262661208530323</v>
      </c>
      <c r="Z6" s="18">
        <f t="shared" si="13"/>
        <v>1.0552037047978923E-2</v>
      </c>
      <c r="AA6" s="18">
        <f t="shared" ref="AA6:AA28" si="62">0.5926*0.5*$C$6*$F6^3*($C$7*S6*2+$C$7)*$C$8</f>
        <v>5.4377906444868911</v>
      </c>
      <c r="AB6" s="39">
        <f t="shared" ref="AB6:AB28" si="63">X6/AA6</f>
        <v>0.10698298495793404</v>
      </c>
      <c r="AC6" s="35">
        <v>0.80989999999999995</v>
      </c>
      <c r="AD6" s="31">
        <v>2.4E-2</v>
      </c>
      <c r="AE6" s="31">
        <v>1.01</v>
      </c>
      <c r="AF6" s="3">
        <f t="shared" si="52"/>
        <v>1.1312465351592014</v>
      </c>
      <c r="AG6" s="3">
        <f t="shared" si="17"/>
        <v>0.22540662328070776</v>
      </c>
      <c r="AH6" s="3">
        <f t="shared" si="18"/>
        <v>0.90162649312283105</v>
      </c>
      <c r="AI6" s="3">
        <f t="shared" ref="AI6:AI28" si="64">AG6+AH6</f>
        <v>1.1270331164035388</v>
      </c>
      <c r="AJ6" s="18">
        <f t="shared" si="20"/>
        <v>2.332706558235647E-2</v>
      </c>
      <c r="AK6" s="18">
        <f t="shared" ref="AK6:AK28" si="65">0.5926*0.5*$C$6*$F6^3*($C$7*AC6*2+$C$7)*$C$8</f>
        <v>5.0704455902714827</v>
      </c>
      <c r="AL6" s="39">
        <f t="shared" ref="AL6:AL28" si="66">AH6/AK6</f>
        <v>0.17781997204599842</v>
      </c>
      <c r="AM6" s="35">
        <v>0.72160000000000002</v>
      </c>
      <c r="AN6" s="31">
        <v>2.3E-2</v>
      </c>
      <c r="AO6" s="31">
        <v>0.99099999999999999</v>
      </c>
      <c r="AP6" s="3">
        <f t="shared" si="53"/>
        <v>1.1099656597453154</v>
      </c>
      <c r="AQ6" s="3">
        <f t="shared" si="24"/>
        <v>0.17226676002039337</v>
      </c>
      <c r="AR6" s="3">
        <f t="shared" si="25"/>
        <v>1.0336005601223601</v>
      </c>
      <c r="AS6" s="3">
        <f t="shared" ref="AS6:AS28" si="67">AQ6+AR6</f>
        <v>1.2058673201427534</v>
      </c>
      <c r="AT6" s="18">
        <f t="shared" si="27"/>
        <v>3.2282898831381919E-2</v>
      </c>
      <c r="AU6" s="18">
        <f t="shared" ref="AU6:AU28" si="68">0.5926*0.5*$C$6*$F6^3*($C$7*AM6*2+$C$7)*$C$8</f>
        <v>4.7286482426716869</v>
      </c>
      <c r="AV6" s="39">
        <f t="shared" ref="AV6:AV28" si="69">AR6/AU6</f>
        <v>0.21858267036974094</v>
      </c>
      <c r="AW6" s="35">
        <v>0.65649999999999997</v>
      </c>
      <c r="AX6" s="31">
        <v>1.7999999999999999E-2</v>
      </c>
      <c r="AY6" s="31">
        <v>0.98499999999999999</v>
      </c>
      <c r="AZ6" s="3">
        <f t="shared" si="54"/>
        <v>1.1032453832988249</v>
      </c>
      <c r="BA6" s="3">
        <f t="shared" si="31"/>
        <v>0.14086498372482126</v>
      </c>
      <c r="BB6" s="3">
        <f t="shared" si="32"/>
        <v>1.1269198697985701</v>
      </c>
      <c r="BC6" s="3">
        <f t="shared" ref="BC6:BC28" si="70">BA6+BB6</f>
        <v>1.2677848535233913</v>
      </c>
      <c r="BD6" s="18">
        <f t="shared" si="34"/>
        <v>3.3279828749105685E-2</v>
      </c>
      <c r="BE6" s="18">
        <f t="shared" ref="BE6:BE28" si="71">0.5926*0.5*$C$6*$F6^3*($C$7*AW6*2+$C$7)*$C$8</f>
        <v>4.4766549546904111</v>
      </c>
      <c r="BF6" s="39">
        <f t="shared" ref="BF6:BF28" si="72">BB6/BE6</f>
        <v>0.2517325729153731</v>
      </c>
      <c r="BG6" s="36">
        <v>0.61060000000000003</v>
      </c>
      <c r="BH6" s="31">
        <v>2.1000000000000001E-2</v>
      </c>
      <c r="BI6" s="31">
        <v>0.97199999999999998</v>
      </c>
      <c r="BJ6" s="3">
        <f t="shared" si="55"/>
        <v>1.0886847843314293</v>
      </c>
      <c r="BK6" s="3">
        <f t="shared" si="38"/>
        <v>0.11866079600353373</v>
      </c>
      <c r="BL6" s="3">
        <f t="shared" si="39"/>
        <v>1.1866079600353372</v>
      </c>
      <c r="BM6" s="3">
        <f t="shared" ref="BM6:BM28" si="73">BK6+BL6</f>
        <v>1.3052687560388709</v>
      </c>
      <c r="BN6" s="18">
        <f t="shared" si="41"/>
        <v>4.7260461077384429E-2</v>
      </c>
      <c r="BO6" s="18">
        <f t="shared" ref="BO6:BO28" si="74">0.5926*0.5*$C$6*$F6^3*($C$7*BG6*2+$C$7)*$C$8</f>
        <v>4.2989822677727378</v>
      </c>
      <c r="BP6" s="39">
        <f t="shared" ref="BP6:BP28" si="75">BL6/BO6</f>
        <v>0.27602066864307107</v>
      </c>
      <c r="BQ6" s="35">
        <v>0.57699999999999996</v>
      </c>
      <c r="BR6" s="31">
        <v>2.1000000000000001E-2</v>
      </c>
      <c r="BS6" s="31">
        <v>0.96599999999999997</v>
      </c>
      <c r="BT6" s="3">
        <f t="shared" si="56"/>
        <v>1.0819645078849391</v>
      </c>
      <c r="BU6" s="3">
        <f t="shared" si="45"/>
        <v>0.10465669280196349</v>
      </c>
      <c r="BV6" s="3">
        <f t="shared" si="46"/>
        <v>1.2558803136235617</v>
      </c>
      <c r="BW6" s="3">
        <f t="shared" ref="BW6:BW28" si="76">BU6+BV6</f>
        <v>1.3605370064255251</v>
      </c>
      <c r="BX6" s="18">
        <f t="shared" si="48"/>
        <v>5.6014559286094272E-2</v>
      </c>
      <c r="BY6" s="18">
        <f t="shared" ref="BY6:BY28" si="77">0.5926*0.5*$C$6*$F6^3*($C$7*BQ6*2+$C$7)*$C$8</f>
        <v>4.1689212159114337</v>
      </c>
      <c r="BZ6" s="39">
        <f t="shared" ref="BZ6:BZ28" si="78">BV6/BY6</f>
        <v>0.30124827229410567</v>
      </c>
    </row>
    <row r="7" spans="2:78" ht="20" customHeight="1" x14ac:dyDescent="0.2">
      <c r="B7" s="10" t="s">
        <v>5</v>
      </c>
      <c r="C7" s="11">
        <f>3.5*0.0254</f>
        <v>8.8899999999999993E-2</v>
      </c>
      <c r="D7" s="2"/>
      <c r="E7" s="29">
        <v>24</v>
      </c>
      <c r="F7" s="22">
        <f t="shared" si="57"/>
        <v>0.47459999999999997</v>
      </c>
      <c r="G7" s="22">
        <f t="shared" si="0"/>
        <v>5.9794585704992471</v>
      </c>
      <c r="H7" s="46">
        <f t="shared" si="1"/>
        <v>42446.619718309856</v>
      </c>
      <c r="I7" s="35">
        <v>0.98970000000000002</v>
      </c>
      <c r="J7" s="31">
        <v>2.1999999999999999E-2</v>
      </c>
      <c r="K7" s="32">
        <v>1.069</v>
      </c>
      <c r="L7" s="3">
        <f t="shared" si="2"/>
        <v>1.1973292535496893</v>
      </c>
      <c r="M7" s="3">
        <f t="shared" si="3"/>
        <v>0.37707147389707751</v>
      </c>
      <c r="N7" s="3">
        <f t="shared" si="4"/>
        <v>0</v>
      </c>
      <c r="O7" s="3">
        <f t="shared" si="58"/>
        <v>0.37707147389707751</v>
      </c>
      <c r="P7" s="18">
        <f t="shared" si="6"/>
        <v>0</v>
      </c>
      <c r="Q7" s="18">
        <f t="shared" si="59"/>
        <v>7.50966974083767</v>
      </c>
      <c r="R7" s="39">
        <f t="shared" si="60"/>
        <v>0</v>
      </c>
      <c r="S7" s="35">
        <v>0.9073</v>
      </c>
      <c r="T7" s="31">
        <v>0.02</v>
      </c>
      <c r="U7" s="32">
        <v>1.069</v>
      </c>
      <c r="V7" s="3">
        <f t="shared" si="51"/>
        <v>1.1973292535496893</v>
      </c>
      <c r="W7" s="3">
        <f t="shared" si="10"/>
        <v>0.31689716922789568</v>
      </c>
      <c r="X7" s="3">
        <f t="shared" si="11"/>
        <v>0.63379433845579136</v>
      </c>
      <c r="Y7" s="3">
        <f t="shared" si="61"/>
        <v>0.95069150768368704</v>
      </c>
      <c r="Z7" s="18">
        <f t="shared" si="13"/>
        <v>1.0888336434319863E-2</v>
      </c>
      <c r="AA7" s="18">
        <f t="shared" si="62"/>
        <v>7.0942862497689818</v>
      </c>
      <c r="AB7" s="39">
        <f t="shared" si="63"/>
        <v>8.9338703872631334E-2</v>
      </c>
      <c r="AC7" s="35">
        <v>0.84750000000000003</v>
      </c>
      <c r="AD7" s="31">
        <v>0.02</v>
      </c>
      <c r="AE7" s="32">
        <v>1.0640000000000001</v>
      </c>
      <c r="AF7" s="3">
        <f t="shared" si="52"/>
        <v>1.1917290231776141</v>
      </c>
      <c r="AG7" s="3">
        <f t="shared" si="17"/>
        <v>0.27392003421710054</v>
      </c>
      <c r="AH7" s="3">
        <f t="shared" si="18"/>
        <v>1.0956801368684022</v>
      </c>
      <c r="AI7" s="3">
        <f t="shared" si="64"/>
        <v>1.3696001710855028</v>
      </c>
      <c r="AJ7" s="18">
        <f t="shared" si="20"/>
        <v>2.1573438582429365E-2</v>
      </c>
      <c r="AK7" s="18">
        <f t="shared" si="65"/>
        <v>6.7928307550370954</v>
      </c>
      <c r="AL7" s="39">
        <f t="shared" si="66"/>
        <v>0.16129949006250763</v>
      </c>
      <c r="AM7" s="35">
        <v>0.77669999999999995</v>
      </c>
      <c r="AN7" s="31">
        <v>2.1999999999999999E-2</v>
      </c>
      <c r="AO7" s="32">
        <v>1.056</v>
      </c>
      <c r="AP7" s="3">
        <f t="shared" si="53"/>
        <v>1.1827686545822937</v>
      </c>
      <c r="AQ7" s="3">
        <f t="shared" si="24"/>
        <v>0.22661861150092483</v>
      </c>
      <c r="AR7" s="3">
        <f t="shared" si="25"/>
        <v>1.3597116690055489</v>
      </c>
      <c r="AS7" s="3">
        <f t="shared" si="67"/>
        <v>1.5863302805064736</v>
      </c>
      <c r="AT7" s="18">
        <f t="shared" si="27"/>
        <v>3.5062905187936644E-2</v>
      </c>
      <c r="AU7" s="18">
        <f t="shared" si="68"/>
        <v>6.4359235806722515</v>
      </c>
      <c r="AV7" s="39">
        <f t="shared" si="69"/>
        <v>0.21126908235655634</v>
      </c>
      <c r="AW7" s="35">
        <v>0.7097</v>
      </c>
      <c r="AX7" s="31">
        <v>2.3E-2</v>
      </c>
      <c r="AY7" s="32">
        <v>1.0469999999999999</v>
      </c>
      <c r="AZ7" s="3">
        <f t="shared" si="54"/>
        <v>1.1726882399125582</v>
      </c>
      <c r="BA7" s="3">
        <f t="shared" si="31"/>
        <v>0.18599621282692169</v>
      </c>
      <c r="BB7" s="3">
        <f t="shared" si="32"/>
        <v>1.4879697026153735</v>
      </c>
      <c r="BC7" s="3">
        <f t="shared" si="70"/>
        <v>1.6739659154422952</v>
      </c>
      <c r="BD7" s="18">
        <f t="shared" si="34"/>
        <v>4.8046008757662337E-2</v>
      </c>
      <c r="BE7" s="18">
        <f t="shared" si="71"/>
        <v>6.0981724410897016</v>
      </c>
      <c r="BF7" s="39">
        <f t="shared" si="72"/>
        <v>0.24400256256930045</v>
      </c>
      <c r="BG7" s="36">
        <v>0.6573</v>
      </c>
      <c r="BH7" s="31">
        <v>2.1999999999999999E-2</v>
      </c>
      <c r="BI7" s="32">
        <v>1.042</v>
      </c>
      <c r="BJ7" s="3">
        <f t="shared" si="55"/>
        <v>1.167088009540483</v>
      </c>
      <c r="BK7" s="3">
        <f t="shared" si="38"/>
        <v>0.15802428357390624</v>
      </c>
      <c r="BL7" s="3">
        <f t="shared" si="39"/>
        <v>1.5802428357390623</v>
      </c>
      <c r="BM7" s="3">
        <f t="shared" si="73"/>
        <v>1.7382671193129686</v>
      </c>
      <c r="BN7" s="18">
        <f t="shared" si="41"/>
        <v>5.6898949527942229E-2</v>
      </c>
      <c r="BO7" s="18">
        <f t="shared" si="74"/>
        <v>5.8340208035654397</v>
      </c>
      <c r="BP7" s="39">
        <f t="shared" si="75"/>
        <v>0.27086684963024177</v>
      </c>
      <c r="BQ7" s="35">
        <v>0.61129999999999995</v>
      </c>
      <c r="BR7" s="31">
        <v>2.5000000000000001E-2</v>
      </c>
      <c r="BS7" s="32">
        <v>1.0289999999999999</v>
      </c>
      <c r="BT7" s="3">
        <f t="shared" si="56"/>
        <v>1.1525274105730872</v>
      </c>
      <c r="BU7" s="3">
        <f t="shared" si="45"/>
        <v>0.13329095165119939</v>
      </c>
      <c r="BV7" s="3">
        <f t="shared" si="46"/>
        <v>1.5994914198143926</v>
      </c>
      <c r="BW7" s="3">
        <f t="shared" si="76"/>
        <v>1.7327823714655919</v>
      </c>
      <c r="BX7" s="18">
        <f t="shared" si="48"/>
        <v>7.5665539678364577E-2</v>
      </c>
      <c r="BY7" s="18">
        <f t="shared" si="77"/>
        <v>5.6021319614639875</v>
      </c>
      <c r="BZ7" s="39">
        <f t="shared" si="78"/>
        <v>0.28551477023693717</v>
      </c>
    </row>
    <row r="8" spans="2:78" ht="20" customHeight="1" x14ac:dyDescent="0.2">
      <c r="B8" s="10" t="s">
        <v>6</v>
      </c>
      <c r="C8" s="11">
        <f>35.25*0.0254</f>
        <v>0.89534999999999998</v>
      </c>
      <c r="D8" s="2"/>
      <c r="E8" s="29">
        <v>26</v>
      </c>
      <c r="F8" s="22">
        <f t="shared" si="57"/>
        <v>0.51460000000000006</v>
      </c>
      <c r="G8" s="22">
        <f t="shared" si="0"/>
        <v>6.4834163092686756</v>
      </c>
      <c r="H8" s="46">
        <f t="shared" si="1"/>
        <v>46024.084507042258</v>
      </c>
      <c r="I8" s="35">
        <v>0.99150000000000005</v>
      </c>
      <c r="J8" s="31">
        <v>3.3000000000000002E-2</v>
      </c>
      <c r="K8" s="31">
        <v>1.107</v>
      </c>
      <c r="L8" s="3">
        <f t="shared" si="2"/>
        <v>1.2398910043774611</v>
      </c>
      <c r="M8" s="3">
        <f t="shared" si="3"/>
        <v>0.4058278118483824</v>
      </c>
      <c r="N8" s="3">
        <f t="shared" si="4"/>
        <v>0</v>
      </c>
      <c r="O8" s="3">
        <f t="shared" si="58"/>
        <v>0.4058278118483824</v>
      </c>
      <c r="P8" s="18">
        <f t="shared" si="6"/>
        <v>0</v>
      </c>
      <c r="Q8" s="18">
        <f t="shared" si="59"/>
        <v>9.5845432616531561</v>
      </c>
      <c r="R8" s="39">
        <f t="shared" si="60"/>
        <v>0</v>
      </c>
      <c r="S8" s="35">
        <v>0.92090000000000005</v>
      </c>
      <c r="T8" s="31">
        <v>2.8000000000000001E-2</v>
      </c>
      <c r="U8" s="31">
        <v>1.111</v>
      </c>
      <c r="V8" s="3">
        <f t="shared" si="51"/>
        <v>1.2443711886751214</v>
      </c>
      <c r="W8" s="3">
        <f t="shared" si="10"/>
        <v>0.35262588684210211</v>
      </c>
      <c r="X8" s="3">
        <f t="shared" si="11"/>
        <v>0.70525177368420422</v>
      </c>
      <c r="Y8" s="3">
        <f t="shared" si="61"/>
        <v>1.0578776605263063</v>
      </c>
      <c r="Z8" s="18">
        <f t="shared" si="13"/>
        <v>1.6465020456879944E-2</v>
      </c>
      <c r="AA8" s="18">
        <f t="shared" si="62"/>
        <v>9.1308598863446004</v>
      </c>
      <c r="AB8" s="39">
        <f t="shared" si="63"/>
        <v>7.7238264792445624E-2</v>
      </c>
      <c r="AC8" s="35">
        <v>0.8589</v>
      </c>
      <c r="AD8" s="31">
        <v>2.5000000000000001E-2</v>
      </c>
      <c r="AE8" s="31">
        <v>1.117</v>
      </c>
      <c r="AF8" s="3">
        <f t="shared" si="52"/>
        <v>1.2510914651216118</v>
      </c>
      <c r="AG8" s="3">
        <f t="shared" si="17"/>
        <v>0.31006495234947196</v>
      </c>
      <c r="AH8" s="3">
        <f t="shared" si="18"/>
        <v>1.2402598093978878</v>
      </c>
      <c r="AI8" s="3">
        <f t="shared" si="64"/>
        <v>1.5503247617473597</v>
      </c>
      <c r="AJ8" s="18">
        <f t="shared" si="20"/>
        <v>2.9720251210445831E-2</v>
      </c>
      <c r="AK8" s="18">
        <f t="shared" si="65"/>
        <v>8.7324410581699468</v>
      </c>
      <c r="AL8" s="39">
        <f t="shared" si="66"/>
        <v>0.14202899293978269</v>
      </c>
      <c r="AM8" s="35">
        <v>0.80049999999999999</v>
      </c>
      <c r="AN8" s="31">
        <v>2.5999999999999999E-2</v>
      </c>
      <c r="AO8" s="31">
        <v>1.111</v>
      </c>
      <c r="AP8" s="3">
        <f t="shared" si="53"/>
        <v>1.2443711886751214</v>
      </c>
      <c r="AQ8" s="3">
        <f t="shared" si="24"/>
        <v>0.26644766456729552</v>
      </c>
      <c r="AR8" s="3">
        <f t="shared" si="25"/>
        <v>1.5986859874037731</v>
      </c>
      <c r="AS8" s="3">
        <f t="shared" si="67"/>
        <v>1.8651336519710686</v>
      </c>
      <c r="AT8" s="18">
        <f t="shared" si="27"/>
        <v>4.5866842701308412E-2</v>
      </c>
      <c r="AU8" s="18">
        <f t="shared" si="68"/>
        <v>8.3571562264699484</v>
      </c>
      <c r="AV8" s="39">
        <f t="shared" si="69"/>
        <v>0.1912954531518978</v>
      </c>
      <c r="AW8" s="35">
        <v>0.74099999999999999</v>
      </c>
      <c r="AX8" s="31">
        <v>2.1000000000000001E-2</v>
      </c>
      <c r="AY8" s="31">
        <v>1.1080000000000001</v>
      </c>
      <c r="AZ8" s="3">
        <f t="shared" si="54"/>
        <v>1.2410110504518763</v>
      </c>
      <c r="BA8" s="3">
        <f t="shared" si="31"/>
        <v>0.22707904773327114</v>
      </c>
      <c r="BB8" s="3">
        <f t="shared" si="32"/>
        <v>1.8166323818661692</v>
      </c>
      <c r="BC8" s="3">
        <f t="shared" si="70"/>
        <v>2.0437114295994405</v>
      </c>
      <c r="BD8" s="18">
        <f t="shared" si="34"/>
        <v>4.9128661525263836E-2</v>
      </c>
      <c r="BE8" s="18">
        <f t="shared" si="71"/>
        <v>7.9748026736249189</v>
      </c>
      <c r="BF8" s="39">
        <f t="shared" si="72"/>
        <v>0.227796530674586</v>
      </c>
      <c r="BG8" s="35">
        <v>0.69330000000000003</v>
      </c>
      <c r="BH8" s="31">
        <v>2.5000000000000001E-2</v>
      </c>
      <c r="BI8" s="31">
        <v>1.107</v>
      </c>
      <c r="BJ8" s="3">
        <f t="shared" si="55"/>
        <v>1.2398910043774611</v>
      </c>
      <c r="BK8" s="3">
        <f t="shared" si="38"/>
        <v>0.19842608774791831</v>
      </c>
      <c r="BL8" s="3">
        <f t="shared" si="39"/>
        <v>1.9842608774791828</v>
      </c>
      <c r="BM8" s="3">
        <f t="shared" si="73"/>
        <v>2.1826869652271013</v>
      </c>
      <c r="BN8" s="18">
        <f t="shared" si="41"/>
        <v>7.297622269169167E-2</v>
      </c>
      <c r="BO8" s="18">
        <f t="shared" si="74"/>
        <v>7.6682772203357095</v>
      </c>
      <c r="BP8" s="39">
        <f t="shared" si="75"/>
        <v>0.25876227742746027</v>
      </c>
      <c r="BQ8" s="35">
        <v>0.64539999999999997</v>
      </c>
      <c r="BR8" s="31">
        <v>2.1000000000000001E-2</v>
      </c>
      <c r="BS8" s="31">
        <v>1.1040000000000001</v>
      </c>
      <c r="BT8" s="3">
        <f t="shared" si="56"/>
        <v>1.2365308661542163</v>
      </c>
      <c r="BU8" s="3">
        <f t="shared" si="45"/>
        <v>0.17102405386155359</v>
      </c>
      <c r="BV8" s="3">
        <f t="shared" si="46"/>
        <v>2.0522886463386429</v>
      </c>
      <c r="BW8" s="3">
        <f t="shared" si="76"/>
        <v>2.2233127002001964</v>
      </c>
      <c r="BX8" s="18">
        <f t="shared" si="48"/>
        <v>7.3161873353265988E-2</v>
      </c>
      <c r="BY8" s="18">
        <f t="shared" si="77"/>
        <v>7.360466545020131</v>
      </c>
      <c r="BZ8" s="39">
        <f t="shared" si="78"/>
        <v>0.27882589150916792</v>
      </c>
    </row>
    <row r="9" spans="2:78" ht="20" customHeight="1" x14ac:dyDescent="0.2">
      <c r="B9" s="10" t="s">
        <v>15</v>
      </c>
      <c r="C9" s="11">
        <v>5.4249999999999998</v>
      </c>
      <c r="D9" s="2"/>
      <c r="E9" s="29">
        <v>28</v>
      </c>
      <c r="F9" s="22">
        <f t="shared" si="57"/>
        <v>0.55460000000000009</v>
      </c>
      <c r="G9" s="22">
        <f t="shared" si="0"/>
        <v>6.9873740480381032</v>
      </c>
      <c r="H9" s="46">
        <f t="shared" si="1"/>
        <v>49601.549295774654</v>
      </c>
      <c r="I9" s="35">
        <v>0.99039999999999995</v>
      </c>
      <c r="J9" s="31">
        <v>0.03</v>
      </c>
      <c r="K9" s="31">
        <v>1.151</v>
      </c>
      <c r="L9" s="3">
        <f t="shared" si="2"/>
        <v>1.2891730316517236</v>
      </c>
      <c r="M9" s="3">
        <f t="shared" si="3"/>
        <v>0.4377569382593417</v>
      </c>
      <c r="N9" s="3">
        <f t="shared" si="4"/>
        <v>0</v>
      </c>
      <c r="O9" s="3">
        <f t="shared" si="58"/>
        <v>0.4377569382593417</v>
      </c>
      <c r="P9" s="18">
        <f t="shared" si="6"/>
        <v>0</v>
      </c>
      <c r="Q9" s="18">
        <f t="shared" si="59"/>
        <v>11.988952962509815</v>
      </c>
      <c r="R9" s="39">
        <f t="shared" si="60"/>
        <v>0</v>
      </c>
      <c r="S9" s="35">
        <v>0.91859999999999997</v>
      </c>
      <c r="T9" s="31">
        <v>2.9000000000000001E-2</v>
      </c>
      <c r="U9" s="31">
        <v>1.161</v>
      </c>
      <c r="V9" s="3">
        <f t="shared" si="51"/>
        <v>1.3003734923958741</v>
      </c>
      <c r="W9" s="3">
        <f t="shared" si="10"/>
        <v>0.38315848660599611</v>
      </c>
      <c r="X9" s="3">
        <f t="shared" si="11"/>
        <v>0.76631697321199221</v>
      </c>
      <c r="Y9" s="3">
        <f t="shared" si="61"/>
        <v>1.1494754598179884</v>
      </c>
      <c r="Z9" s="18">
        <f t="shared" si="13"/>
        <v>1.8622524863539321E-2</v>
      </c>
      <c r="AA9" s="18">
        <f t="shared" si="62"/>
        <v>11.411385314423258</v>
      </c>
      <c r="AB9" s="39">
        <f t="shared" si="63"/>
        <v>6.7153719911938886E-2</v>
      </c>
      <c r="AC9" s="35">
        <v>0.86019999999999996</v>
      </c>
      <c r="AD9" s="31">
        <v>2.8000000000000001E-2</v>
      </c>
      <c r="AE9" s="31">
        <v>1.161</v>
      </c>
      <c r="AF9" s="3">
        <f t="shared" si="52"/>
        <v>1.3003734923958741</v>
      </c>
      <c r="AG9" s="3">
        <f t="shared" si="17"/>
        <v>0.33598852367557713</v>
      </c>
      <c r="AH9" s="3">
        <f t="shared" si="18"/>
        <v>1.3439540947023085</v>
      </c>
      <c r="AI9" s="3">
        <f t="shared" si="64"/>
        <v>1.6799426183778856</v>
      </c>
      <c r="AJ9" s="18">
        <f t="shared" si="20"/>
        <v>3.5960737667524202E-2</v>
      </c>
      <c r="AK9" s="18">
        <f t="shared" si="65"/>
        <v>10.941608842999095</v>
      </c>
      <c r="AL9" s="39">
        <f t="shared" si="66"/>
        <v>0.12282966006066168</v>
      </c>
      <c r="AM9" s="35">
        <v>0.81200000000000006</v>
      </c>
      <c r="AN9" s="31">
        <v>2.5999999999999999E-2</v>
      </c>
      <c r="AO9" s="31">
        <v>1.163</v>
      </c>
      <c r="AP9" s="3">
        <f t="shared" si="53"/>
        <v>1.3026135845447042</v>
      </c>
      <c r="AQ9" s="3">
        <f t="shared" si="24"/>
        <v>0.30042261046531482</v>
      </c>
      <c r="AR9" s="3">
        <f t="shared" si="25"/>
        <v>1.8025356627918887</v>
      </c>
      <c r="AS9" s="3">
        <f t="shared" si="67"/>
        <v>2.1029582732572036</v>
      </c>
      <c r="AT9" s="18">
        <f t="shared" si="27"/>
        <v>5.0260888023185235E-2</v>
      </c>
      <c r="AU9" s="18">
        <f t="shared" si="68"/>
        <v>10.553882371720933</v>
      </c>
      <c r="AV9" s="39">
        <f t="shared" si="69"/>
        <v>0.17079360933771373</v>
      </c>
      <c r="AW9" s="35">
        <v>0.76639999999999997</v>
      </c>
      <c r="AX9" s="31">
        <v>2.8000000000000001E-2</v>
      </c>
      <c r="AY9" s="31">
        <v>1.1679999999999999</v>
      </c>
      <c r="AZ9" s="3">
        <f t="shared" si="54"/>
        <v>1.3082138149167792</v>
      </c>
      <c r="BA9" s="3">
        <f t="shared" si="31"/>
        <v>0.26993413361048213</v>
      </c>
      <c r="BB9" s="3">
        <f t="shared" si="32"/>
        <v>2.159473068883857</v>
      </c>
      <c r="BC9" s="3">
        <f t="shared" si="70"/>
        <v>2.4294072024943389</v>
      </c>
      <c r="BD9" s="18">
        <f t="shared" si="34"/>
        <v>7.2791360003650857E-2</v>
      </c>
      <c r="BE9" s="18">
        <f t="shared" si="71"/>
        <v>10.187070606362338</v>
      </c>
      <c r="BF9" s="39">
        <f t="shared" si="72"/>
        <v>0.21198175141096573</v>
      </c>
      <c r="BG9" s="35">
        <v>0.72119999999999995</v>
      </c>
      <c r="BH9" s="31">
        <v>2.7E-2</v>
      </c>
      <c r="BI9" s="31">
        <v>1.163</v>
      </c>
      <c r="BJ9" s="3">
        <f t="shared" si="55"/>
        <v>1.3026135845447042</v>
      </c>
      <c r="BK9" s="3">
        <f t="shared" si="38"/>
        <v>0.23699107619795173</v>
      </c>
      <c r="BL9" s="3">
        <f t="shared" si="39"/>
        <v>2.3699107619795172</v>
      </c>
      <c r="BM9" s="3">
        <f t="shared" si="73"/>
        <v>2.6069018381774689</v>
      </c>
      <c r="BN9" s="18">
        <f t="shared" si="41"/>
        <v>8.6989998501666735E-2</v>
      </c>
      <c r="BO9" s="18">
        <f t="shared" si="74"/>
        <v>9.8234764880682963</v>
      </c>
      <c r="BP9" s="39">
        <f t="shared" si="75"/>
        <v>0.24124970063887638</v>
      </c>
      <c r="BQ9" s="35">
        <v>0.68569999999999998</v>
      </c>
      <c r="BR9" s="31">
        <v>2.5999999999999999E-2</v>
      </c>
      <c r="BS9" s="31">
        <v>1.1619999999999999</v>
      </c>
      <c r="BT9" s="3">
        <f t="shared" si="56"/>
        <v>1.301493538470289</v>
      </c>
      <c r="BU9" s="3">
        <f t="shared" si="45"/>
        <v>0.21386596840972213</v>
      </c>
      <c r="BV9" s="3">
        <f t="shared" si="46"/>
        <v>2.5663916209166655</v>
      </c>
      <c r="BW9" s="3">
        <f t="shared" si="76"/>
        <v>2.7802575893263874</v>
      </c>
      <c r="BX9" s="18">
        <f t="shared" si="48"/>
        <v>0.10034898402665995</v>
      </c>
      <c r="BY9" s="18">
        <f t="shared" si="77"/>
        <v>9.5379103110895649</v>
      </c>
      <c r="BZ9" s="39">
        <f t="shared" si="78"/>
        <v>0.26907273576820762</v>
      </c>
    </row>
    <row r="10" spans="2:78" ht="20" customHeight="1" x14ac:dyDescent="0.2">
      <c r="B10" s="10" t="s">
        <v>7</v>
      </c>
      <c r="C10" s="11">
        <v>1.343</v>
      </c>
      <c r="D10" s="2"/>
      <c r="E10" s="29">
        <v>30</v>
      </c>
      <c r="F10" s="22">
        <f t="shared" si="57"/>
        <v>0.59460000000000002</v>
      </c>
      <c r="G10" s="22">
        <f t="shared" si="0"/>
        <v>7.4913317868075282</v>
      </c>
      <c r="H10" s="46">
        <f t="shared" si="1"/>
        <v>53179.014084507042</v>
      </c>
      <c r="I10" s="35">
        <v>0.96679999999999999</v>
      </c>
      <c r="J10" s="31">
        <v>3.7999999999999999E-2</v>
      </c>
      <c r="K10" s="31">
        <v>1.1950000000000001</v>
      </c>
      <c r="L10" s="3">
        <f t="shared" si="2"/>
        <v>1.3384550589259858</v>
      </c>
      <c r="M10" s="3">
        <f t="shared" si="3"/>
        <v>0.44964546916360215</v>
      </c>
      <c r="N10" s="3">
        <f t="shared" si="4"/>
        <v>0</v>
      </c>
      <c r="O10" s="3">
        <f t="shared" si="58"/>
        <v>0.44964546916360215</v>
      </c>
      <c r="P10" s="18">
        <f t="shared" si="6"/>
        <v>0</v>
      </c>
      <c r="Q10" s="18">
        <f t="shared" si="59"/>
        <v>14.540670546200408</v>
      </c>
      <c r="R10" s="39">
        <f t="shared" si="60"/>
        <v>0</v>
      </c>
      <c r="S10" s="35">
        <v>0.91569999999999996</v>
      </c>
      <c r="T10" s="31">
        <v>4.2000000000000003E-2</v>
      </c>
      <c r="U10" s="31">
        <v>1.2010000000000001</v>
      </c>
      <c r="V10" s="3">
        <f t="shared" si="51"/>
        <v>1.345175335372476</v>
      </c>
      <c r="W10" s="3">
        <f t="shared" si="10"/>
        <v>0.40743053176194405</v>
      </c>
      <c r="X10" s="3">
        <f t="shared" si="11"/>
        <v>0.8148610635238881</v>
      </c>
      <c r="Y10" s="3">
        <f t="shared" si="61"/>
        <v>1.2222915952858322</v>
      </c>
      <c r="Z10" s="18">
        <f t="shared" si="13"/>
        <v>2.8861003708140862E-2</v>
      </c>
      <c r="AA10" s="18">
        <f t="shared" si="62"/>
        <v>14.034106416863867</v>
      </c>
      <c r="AB10" s="39">
        <f t="shared" si="63"/>
        <v>5.8062910406944244E-2</v>
      </c>
      <c r="AC10" s="35">
        <v>0.86129999999999995</v>
      </c>
      <c r="AD10" s="31">
        <v>2.5000000000000001E-2</v>
      </c>
      <c r="AE10" s="31">
        <v>1.21</v>
      </c>
      <c r="AF10" s="3">
        <f t="shared" si="52"/>
        <v>1.3552557500422113</v>
      </c>
      <c r="AG10" s="3">
        <f t="shared" si="17"/>
        <v>0.36588176264616362</v>
      </c>
      <c r="AH10" s="3">
        <f t="shared" si="18"/>
        <v>1.4635270505846545</v>
      </c>
      <c r="AI10" s="3">
        <f t="shared" si="64"/>
        <v>1.8294088132308182</v>
      </c>
      <c r="AJ10" s="18">
        <f t="shared" si="20"/>
        <v>3.487521313180908E-2</v>
      </c>
      <c r="AK10" s="18">
        <f t="shared" si="65"/>
        <v>13.494828752756078</v>
      </c>
      <c r="AL10" s="39">
        <f t="shared" si="66"/>
        <v>0.10845095387266439</v>
      </c>
      <c r="AM10" s="35">
        <v>0.81630000000000003</v>
      </c>
      <c r="AN10" s="31">
        <v>0.03</v>
      </c>
      <c r="AO10" s="31">
        <v>1.214</v>
      </c>
      <c r="AP10" s="3">
        <f t="shared" si="53"/>
        <v>1.3597359343398716</v>
      </c>
      <c r="AQ10" s="3">
        <f t="shared" si="24"/>
        <v>0.3308248269956986</v>
      </c>
      <c r="AR10" s="3">
        <f t="shared" si="25"/>
        <v>1.9849489619741916</v>
      </c>
      <c r="AS10" s="3">
        <f t="shared" si="67"/>
        <v>2.3157737889698904</v>
      </c>
      <c r="AT10" s="18">
        <f t="shared" si="27"/>
        <v>6.3191113518922107E-2</v>
      </c>
      <c r="AU10" s="18">
        <f t="shared" si="68"/>
        <v>13.048735096784565</v>
      </c>
      <c r="AV10" s="39">
        <f t="shared" si="69"/>
        <v>0.15211811315437904</v>
      </c>
      <c r="AW10" s="35">
        <v>0.77029999999999998</v>
      </c>
      <c r="AX10" s="31">
        <v>3.2000000000000001E-2</v>
      </c>
      <c r="AY10" s="31">
        <v>1.216</v>
      </c>
      <c r="AZ10" s="3">
        <f t="shared" si="54"/>
        <v>1.3619760264887018</v>
      </c>
      <c r="BA10" s="3">
        <f t="shared" si="31"/>
        <v>0.29556164373402311</v>
      </c>
      <c r="BB10" s="3">
        <f t="shared" si="32"/>
        <v>2.3644931498721848</v>
      </c>
      <c r="BC10" s="3">
        <f t="shared" si="70"/>
        <v>2.660054793606208</v>
      </c>
      <c r="BD10" s="18">
        <f t="shared" si="34"/>
        <v>9.0168167789419038E-2</v>
      </c>
      <c r="BE10" s="18">
        <f t="shared" si="71"/>
        <v>12.592728248458124</v>
      </c>
      <c r="BF10" s="39">
        <f t="shared" si="72"/>
        <v>0.18776655091891603</v>
      </c>
      <c r="BG10" s="35">
        <v>0.7268</v>
      </c>
      <c r="BH10" s="31">
        <v>2.8000000000000001E-2</v>
      </c>
      <c r="BI10" s="31">
        <v>1.2170000000000001</v>
      </c>
      <c r="BJ10" s="3">
        <f t="shared" si="55"/>
        <v>1.3630960725631169</v>
      </c>
      <c r="BK10" s="3">
        <f t="shared" si="38"/>
        <v>0.26355552282065831</v>
      </c>
      <c r="BL10" s="3">
        <f t="shared" si="39"/>
        <v>2.6355552282065826</v>
      </c>
      <c r="BM10" s="3">
        <f t="shared" si="73"/>
        <v>2.8991107510272407</v>
      </c>
      <c r="BN10" s="18">
        <f t="shared" si="41"/>
        <v>9.8783706521479664E-2</v>
      </c>
      <c r="BO10" s="18">
        <f t="shared" si="74"/>
        <v>12.161504381018997</v>
      </c>
      <c r="BP10" s="39">
        <f t="shared" si="75"/>
        <v>0.21671292840382572</v>
      </c>
      <c r="BQ10" s="35">
        <v>0.68889999999999996</v>
      </c>
      <c r="BR10" s="31">
        <v>2.4E-2</v>
      </c>
      <c r="BS10" s="31">
        <v>1.216</v>
      </c>
      <c r="BT10" s="3">
        <f t="shared" si="56"/>
        <v>1.3619760264887018</v>
      </c>
      <c r="BU10" s="3">
        <f t="shared" si="45"/>
        <v>0.23639628483203079</v>
      </c>
      <c r="BV10" s="3">
        <f t="shared" si="46"/>
        <v>2.836755417984369</v>
      </c>
      <c r="BW10" s="3">
        <f t="shared" si="76"/>
        <v>3.0731517028163999</v>
      </c>
      <c r="BX10" s="18">
        <f t="shared" si="48"/>
        <v>0.10143918876309642</v>
      </c>
      <c r="BY10" s="18">
        <f t="shared" si="77"/>
        <v>11.78579439076743</v>
      </c>
      <c r="BZ10" s="39">
        <f t="shared" si="78"/>
        <v>0.24069276316296354</v>
      </c>
    </row>
    <row r="11" spans="2:78" ht="20" customHeight="1" x14ac:dyDescent="0.2">
      <c r="B11" s="13" t="s">
        <v>8</v>
      </c>
      <c r="C11" s="11">
        <f>C9*C10</f>
        <v>7.2857749999999992</v>
      </c>
      <c r="D11" s="2"/>
      <c r="E11" s="29">
        <v>32</v>
      </c>
      <c r="F11" s="22">
        <f t="shared" si="57"/>
        <v>0.63460000000000005</v>
      </c>
      <c r="G11" s="22">
        <f t="shared" si="0"/>
        <v>7.9952895255769558</v>
      </c>
      <c r="H11" s="46">
        <f t="shared" si="1"/>
        <v>56756.478873239437</v>
      </c>
      <c r="I11" s="35">
        <v>0.97460000000000002</v>
      </c>
      <c r="J11" s="31">
        <v>0.04</v>
      </c>
      <c r="K11" s="31">
        <v>1.2350000000000001</v>
      </c>
      <c r="L11" s="3">
        <f t="shared" si="2"/>
        <v>1.3832569019025878</v>
      </c>
      <c r="M11" s="3">
        <f t="shared" si="3"/>
        <v>0.48803150270861423</v>
      </c>
      <c r="N11" s="3">
        <f t="shared" si="4"/>
        <v>0</v>
      </c>
      <c r="O11" s="3">
        <f t="shared" si="58"/>
        <v>0.48803150270861423</v>
      </c>
      <c r="P11" s="18">
        <f t="shared" si="6"/>
        <v>0</v>
      </c>
      <c r="Q11" s="18">
        <f t="shared" si="59"/>
        <v>17.771056659327108</v>
      </c>
      <c r="R11" s="39">
        <f t="shared" si="60"/>
        <v>0</v>
      </c>
      <c r="S11" s="35">
        <v>0.92120000000000002</v>
      </c>
      <c r="T11" s="31">
        <v>4.3999999999999997E-2</v>
      </c>
      <c r="U11" s="31">
        <v>1.24</v>
      </c>
      <c r="V11" s="3">
        <f t="shared" si="51"/>
        <v>1.388857132274663</v>
      </c>
      <c r="W11" s="3">
        <f t="shared" si="10"/>
        <v>0.4395541213945876</v>
      </c>
      <c r="X11" s="3">
        <f t="shared" si="11"/>
        <v>0.87910824278917521</v>
      </c>
      <c r="Y11" s="3">
        <f t="shared" si="61"/>
        <v>1.3186623641837629</v>
      </c>
      <c r="Z11" s="18">
        <f t="shared" si="13"/>
        <v>3.2230880668050875E-2</v>
      </c>
      <c r="AA11" s="18">
        <f t="shared" si="62"/>
        <v>17.127509646165525</v>
      </c>
      <c r="AB11" s="39">
        <f t="shared" si="63"/>
        <v>5.1327265956962305E-2</v>
      </c>
      <c r="AC11" s="35">
        <v>0.87309999999999999</v>
      </c>
      <c r="AD11" s="31">
        <v>2.5999999999999999E-2</v>
      </c>
      <c r="AE11" s="31">
        <v>1.246</v>
      </c>
      <c r="AF11" s="3">
        <f t="shared" si="52"/>
        <v>1.3955774087211532</v>
      </c>
      <c r="AG11" s="3">
        <f t="shared" si="17"/>
        <v>0.39868067846879729</v>
      </c>
      <c r="AH11" s="3">
        <f t="shared" si="18"/>
        <v>1.5947227138751892</v>
      </c>
      <c r="AI11" s="3">
        <f t="shared" si="64"/>
        <v>1.9934033923439864</v>
      </c>
      <c r="AJ11" s="18">
        <f t="shared" si="20"/>
        <v>3.8460555594676218E-2</v>
      </c>
      <c r="AK11" s="18">
        <f t="shared" si="65"/>
        <v>16.547835276632341</v>
      </c>
      <c r="AL11" s="39">
        <f t="shared" si="66"/>
        <v>9.6370473068893875E-2</v>
      </c>
      <c r="AM11" s="35">
        <v>0.82430000000000003</v>
      </c>
      <c r="AN11" s="31">
        <v>2.9000000000000001E-2</v>
      </c>
      <c r="AO11" s="31">
        <v>1.2569999999999999</v>
      </c>
      <c r="AP11" s="3">
        <f t="shared" si="53"/>
        <v>1.4078979155397187</v>
      </c>
      <c r="AQ11" s="3">
        <f t="shared" si="24"/>
        <v>0.36166150285210447</v>
      </c>
      <c r="AR11" s="3">
        <f t="shared" si="25"/>
        <v>2.1699690171126269</v>
      </c>
      <c r="AS11" s="3">
        <f t="shared" si="67"/>
        <v>2.5316305199647315</v>
      </c>
      <c r="AT11" s="18">
        <f t="shared" si="27"/>
        <v>6.5488634248098587E-2</v>
      </c>
      <c r="AU11" s="18">
        <f t="shared" si="68"/>
        <v>15.959724897563333</v>
      </c>
      <c r="AV11" s="39">
        <f t="shared" si="69"/>
        <v>0.13596531463045011</v>
      </c>
      <c r="AW11" s="35">
        <v>0.78349999999999997</v>
      </c>
      <c r="AX11" s="31">
        <v>3.4000000000000002E-2</v>
      </c>
      <c r="AY11" s="31">
        <v>1.2609999999999999</v>
      </c>
      <c r="AZ11" s="3">
        <f t="shared" si="54"/>
        <v>1.4123780998373789</v>
      </c>
      <c r="BA11" s="3">
        <f t="shared" si="31"/>
        <v>0.32882838715318785</v>
      </c>
      <c r="BB11" s="3">
        <f t="shared" si="32"/>
        <v>2.6306270972255028</v>
      </c>
      <c r="BC11" s="3">
        <f t="shared" si="70"/>
        <v>2.9594554843786907</v>
      </c>
      <c r="BD11" s="18">
        <f t="shared" si="34"/>
        <v>0.10302561292438622</v>
      </c>
      <c r="BE11" s="18">
        <f t="shared" si="71"/>
        <v>15.468026056046618</v>
      </c>
      <c r="BF11" s="39">
        <f t="shared" si="72"/>
        <v>0.17006870092497434</v>
      </c>
      <c r="BG11" s="35">
        <v>0.74</v>
      </c>
      <c r="BH11" s="31">
        <v>3.2000000000000001E-2</v>
      </c>
      <c r="BI11" s="31">
        <v>1.2629999999999999</v>
      </c>
      <c r="BJ11" s="3">
        <f t="shared" si="55"/>
        <v>1.4146181919862091</v>
      </c>
      <c r="BK11" s="3">
        <f t="shared" si="38"/>
        <v>0.29426002541964891</v>
      </c>
      <c r="BL11" s="3">
        <f t="shared" si="39"/>
        <v>2.9426002541964889</v>
      </c>
      <c r="BM11" s="3">
        <f t="shared" si="73"/>
        <v>3.2368602796161379</v>
      </c>
      <c r="BN11" s="18">
        <f t="shared" si="41"/>
        <v>0.12159138606653591</v>
      </c>
      <c r="BO11" s="18">
        <f t="shared" si="74"/>
        <v>14.943788320606005</v>
      </c>
      <c r="BP11" s="39">
        <f t="shared" si="75"/>
        <v>0.19691126447093299</v>
      </c>
      <c r="BQ11" s="35">
        <v>0.70650000000000002</v>
      </c>
      <c r="BR11" s="31">
        <v>3.1E-2</v>
      </c>
      <c r="BS11" s="31">
        <v>1.264</v>
      </c>
      <c r="BT11" s="3">
        <f t="shared" si="56"/>
        <v>1.4157382380606243</v>
      </c>
      <c r="BU11" s="3">
        <f t="shared" si="45"/>
        <v>0.26864552326587526</v>
      </c>
      <c r="BV11" s="3">
        <f t="shared" si="46"/>
        <v>3.2237462791905029</v>
      </c>
      <c r="BW11" s="3">
        <f t="shared" si="76"/>
        <v>3.4923918024563783</v>
      </c>
      <c r="BX11" s="18">
        <f t="shared" si="48"/>
        <v>0.14157390703763439</v>
      </c>
      <c r="BY11" s="18">
        <f t="shared" si="77"/>
        <v>14.54006500710576</v>
      </c>
      <c r="BZ11" s="39">
        <f t="shared" si="78"/>
        <v>0.22171470881423511</v>
      </c>
    </row>
    <row r="12" spans="2:78" ht="20" customHeight="1" x14ac:dyDescent="0.2">
      <c r="B12" s="13" t="s">
        <v>17</v>
      </c>
      <c r="C12" s="11">
        <f>1*C9</f>
        <v>5.4249999999999998</v>
      </c>
      <c r="D12" s="2"/>
      <c r="E12" s="29">
        <v>34</v>
      </c>
      <c r="F12" s="22">
        <f t="shared" si="57"/>
        <v>0.67460000000000009</v>
      </c>
      <c r="G12" s="22">
        <f t="shared" si="0"/>
        <v>8.4992472643463834</v>
      </c>
      <c r="H12" s="46">
        <f t="shared" si="1"/>
        <v>60333.94366197184</v>
      </c>
      <c r="I12" s="35">
        <v>0.95760000000000001</v>
      </c>
      <c r="J12" s="31">
        <v>4.8000000000000001E-2</v>
      </c>
      <c r="K12" s="31">
        <v>1.2669999999999999</v>
      </c>
      <c r="L12" s="3">
        <f t="shared" si="2"/>
        <v>1.4190983762838694</v>
      </c>
      <c r="M12" s="3">
        <f t="shared" si="3"/>
        <v>0.49588689611089531</v>
      </c>
      <c r="N12" s="3">
        <f t="shared" si="4"/>
        <v>0</v>
      </c>
      <c r="O12" s="3">
        <f t="shared" si="58"/>
        <v>0.49588689611089531</v>
      </c>
      <c r="P12" s="18">
        <f t="shared" si="6"/>
        <v>0</v>
      </c>
      <c r="Q12" s="18">
        <f t="shared" si="59"/>
        <v>21.101638993586867</v>
      </c>
      <c r="R12" s="39">
        <f t="shared" si="60"/>
        <v>0</v>
      </c>
      <c r="S12" s="35">
        <v>0.92130000000000001</v>
      </c>
      <c r="T12" s="31">
        <v>4.9000000000000002E-2</v>
      </c>
      <c r="U12" s="31">
        <v>1.278</v>
      </c>
      <c r="V12" s="3">
        <f t="shared" si="51"/>
        <v>1.431418883102435</v>
      </c>
      <c r="W12" s="3">
        <f t="shared" si="10"/>
        <v>0.4670087068259966</v>
      </c>
      <c r="X12" s="3">
        <f t="shared" si="11"/>
        <v>0.9340174136519932</v>
      </c>
      <c r="Y12" s="3">
        <f t="shared" si="61"/>
        <v>1.4010261204779897</v>
      </c>
      <c r="Z12" s="18">
        <f t="shared" si="13"/>
        <v>3.8127112255090641E-2</v>
      </c>
      <c r="AA12" s="18">
        <f t="shared" si="62"/>
        <v>20.576124795269632</v>
      </c>
      <c r="AB12" s="39">
        <f t="shared" si="63"/>
        <v>4.5393261507955085E-2</v>
      </c>
      <c r="AC12" s="35">
        <v>0.87080000000000002</v>
      </c>
      <c r="AD12" s="31">
        <v>4.2000000000000003E-2</v>
      </c>
      <c r="AE12" s="31">
        <v>1.2889999999999999</v>
      </c>
      <c r="AF12" s="3">
        <f t="shared" si="52"/>
        <v>1.4437393899210005</v>
      </c>
      <c r="AG12" s="3">
        <f t="shared" si="17"/>
        <v>0.42442778103687984</v>
      </c>
      <c r="AH12" s="3">
        <f t="shared" si="18"/>
        <v>1.6977111241475193</v>
      </c>
      <c r="AI12" s="3">
        <f t="shared" si="64"/>
        <v>2.1221389051843991</v>
      </c>
      <c r="AJ12" s="18">
        <f t="shared" si="20"/>
        <v>6.6490752214056842E-2</v>
      </c>
      <c r="AK12" s="18">
        <f t="shared" si="65"/>
        <v>19.845037549676778</v>
      </c>
      <c r="AL12" s="39">
        <f t="shared" si="66"/>
        <v>8.554839565799513E-2</v>
      </c>
      <c r="AM12" s="35">
        <v>0.82950000000000002</v>
      </c>
      <c r="AN12" s="31">
        <v>3.5000000000000003E-2</v>
      </c>
      <c r="AO12" s="31">
        <v>1.294</v>
      </c>
      <c r="AP12" s="3">
        <f t="shared" si="53"/>
        <v>1.4493396202930757</v>
      </c>
      <c r="AQ12" s="3">
        <f t="shared" si="24"/>
        <v>0.38811681695669925</v>
      </c>
      <c r="AR12" s="3">
        <f t="shared" si="25"/>
        <v>2.3287009017401954</v>
      </c>
      <c r="AS12" s="3">
        <f t="shared" si="67"/>
        <v>2.7168177186968947</v>
      </c>
      <c r="AT12" s="18">
        <f t="shared" si="27"/>
        <v>8.3759480902059397E-2</v>
      </c>
      <c r="AU12" s="18">
        <f t="shared" si="68"/>
        <v>19.24713847555827</v>
      </c>
      <c r="AV12" s="39">
        <f t="shared" si="69"/>
        <v>0.12098946057344509</v>
      </c>
      <c r="AW12" s="35">
        <v>0.80030000000000001</v>
      </c>
      <c r="AX12" s="31">
        <v>2.9000000000000001E-2</v>
      </c>
      <c r="AY12" s="31">
        <v>1.294</v>
      </c>
      <c r="AZ12" s="3">
        <f t="shared" si="54"/>
        <v>1.4493396202930757</v>
      </c>
      <c r="BA12" s="3">
        <f t="shared" si="31"/>
        <v>0.36127284075272881</v>
      </c>
      <c r="BB12" s="3">
        <f t="shared" si="32"/>
        <v>2.8901827260218305</v>
      </c>
      <c r="BC12" s="3">
        <f t="shared" si="70"/>
        <v>3.2514555667745593</v>
      </c>
      <c r="BD12" s="18">
        <f t="shared" si="34"/>
        <v>9.253428366322751E-2</v>
      </c>
      <c r="BE12" s="18">
        <f t="shared" si="71"/>
        <v>18.824410800878841</v>
      </c>
      <c r="BF12" s="39">
        <f t="shared" si="72"/>
        <v>0.15353376828595872</v>
      </c>
      <c r="BG12" s="35">
        <v>0.75160000000000005</v>
      </c>
      <c r="BH12" s="31">
        <v>2.5000000000000001E-2</v>
      </c>
      <c r="BI12" s="31">
        <v>1.3069999999999999</v>
      </c>
      <c r="BJ12" s="3">
        <f t="shared" si="55"/>
        <v>1.4639002192604713</v>
      </c>
      <c r="BK12" s="3">
        <f t="shared" si="38"/>
        <v>0.32507670240502351</v>
      </c>
      <c r="BL12" s="3">
        <f t="shared" si="39"/>
        <v>3.2507670240502349</v>
      </c>
      <c r="BM12" s="3">
        <f t="shared" si="73"/>
        <v>3.5758437264552585</v>
      </c>
      <c r="BN12" s="18">
        <f t="shared" si="41"/>
        <v>0.10172725216378617</v>
      </c>
      <c r="BO12" s="18">
        <f t="shared" si="74"/>
        <v>18.119382110574449</v>
      </c>
      <c r="BP12" s="39">
        <f t="shared" si="75"/>
        <v>0.17940827144172269</v>
      </c>
      <c r="BQ12" s="35">
        <v>0.71460000000000001</v>
      </c>
      <c r="BR12" s="31">
        <v>0.04</v>
      </c>
      <c r="BS12" s="31">
        <v>1.306</v>
      </c>
      <c r="BT12" s="3">
        <f t="shared" si="56"/>
        <v>1.4627801731860564</v>
      </c>
      <c r="BU12" s="3">
        <f t="shared" si="45"/>
        <v>0.29340904997451306</v>
      </c>
      <c r="BV12" s="3">
        <f t="shared" si="46"/>
        <v>3.5209085996941569</v>
      </c>
      <c r="BW12" s="3">
        <f t="shared" si="76"/>
        <v>3.8143176496686699</v>
      </c>
      <c r="BX12" s="18">
        <f t="shared" si="48"/>
        <v>0.1950175611784539</v>
      </c>
      <c r="BY12" s="18">
        <f t="shared" si="77"/>
        <v>17.583734029645036</v>
      </c>
      <c r="BZ12" s="39">
        <f t="shared" si="78"/>
        <v>0.20023668429914449</v>
      </c>
    </row>
    <row r="13" spans="2:78" ht="20" customHeight="1" x14ac:dyDescent="0.2">
      <c r="B13" s="27" t="s">
        <v>22</v>
      </c>
      <c r="C13" s="28">
        <v>0.02</v>
      </c>
      <c r="D13" s="2"/>
      <c r="E13" s="29">
        <v>36</v>
      </c>
      <c r="F13" s="22">
        <f t="shared" si="57"/>
        <v>0.71460000000000001</v>
      </c>
      <c r="G13" s="22">
        <f t="shared" si="0"/>
        <v>9.0032050031158075</v>
      </c>
      <c r="H13" s="46">
        <f t="shared" si="1"/>
        <v>63911.408450704221</v>
      </c>
      <c r="I13" s="35">
        <v>0.95130000000000003</v>
      </c>
      <c r="J13" s="31">
        <v>4.3999999999999997E-2</v>
      </c>
      <c r="K13" s="31">
        <v>1.302</v>
      </c>
      <c r="L13" s="3">
        <f t="shared" si="2"/>
        <v>1.4582999888883963</v>
      </c>
      <c r="M13" s="3">
        <f t="shared" si="3"/>
        <v>0.51679474574738404</v>
      </c>
      <c r="N13" s="3">
        <f t="shared" si="4"/>
        <v>0</v>
      </c>
      <c r="O13" s="3">
        <f t="shared" si="58"/>
        <v>0.51679474574738404</v>
      </c>
      <c r="P13" s="18">
        <f t="shared" si="6"/>
        <v>0</v>
      </c>
      <c r="Q13" s="18">
        <f t="shared" si="59"/>
        <v>24.973824159919086</v>
      </c>
      <c r="R13" s="39">
        <f t="shared" si="60"/>
        <v>0</v>
      </c>
      <c r="S13" s="35">
        <v>0.90469999999999995</v>
      </c>
      <c r="T13" s="31">
        <v>4.3999999999999997E-2</v>
      </c>
      <c r="U13" s="31">
        <v>1.296</v>
      </c>
      <c r="V13" s="3">
        <f t="shared" si="51"/>
        <v>1.4515797124419059</v>
      </c>
      <c r="W13" s="3">
        <f t="shared" si="10"/>
        <v>0.4631058971337309</v>
      </c>
      <c r="X13" s="3">
        <f t="shared" si="11"/>
        <v>0.92621179426746181</v>
      </c>
      <c r="Y13" s="3">
        <f t="shared" si="61"/>
        <v>1.3893176914011927</v>
      </c>
      <c r="Z13" s="18">
        <f t="shared" si="13"/>
        <v>3.5207793225903318E-2</v>
      </c>
      <c r="AA13" s="18">
        <f t="shared" si="62"/>
        <v>24.171936055562831</v>
      </c>
      <c r="AB13" s="39">
        <f t="shared" si="63"/>
        <v>3.8317650358598694E-2</v>
      </c>
      <c r="AC13" s="35">
        <v>0.85440000000000005</v>
      </c>
      <c r="AD13" s="31">
        <v>5.0999999999999997E-2</v>
      </c>
      <c r="AE13" s="31">
        <v>1.3080000000000001</v>
      </c>
      <c r="AF13" s="3">
        <f t="shared" si="52"/>
        <v>1.4650202653348865</v>
      </c>
      <c r="AG13" s="3">
        <f t="shared" si="17"/>
        <v>0.42072575158565906</v>
      </c>
      <c r="AH13" s="3">
        <f t="shared" si="18"/>
        <v>1.6829030063426362</v>
      </c>
      <c r="AI13" s="3">
        <f t="shared" si="64"/>
        <v>2.1036287579282953</v>
      </c>
      <c r="AJ13" s="18">
        <f t="shared" si="20"/>
        <v>8.3136509217034651E-2</v>
      </c>
      <c r="AK13" s="18">
        <f t="shared" si="65"/>
        <v>23.306378724036662</v>
      </c>
      <c r="AL13" s="39">
        <f t="shared" si="66"/>
        <v>7.2207828863906726E-2</v>
      </c>
      <c r="AM13" s="35">
        <v>0.83040000000000003</v>
      </c>
      <c r="AN13" s="31">
        <v>4.5999999999999999E-2</v>
      </c>
      <c r="AO13" s="31">
        <v>1.3169999999999999</v>
      </c>
      <c r="AP13" s="3">
        <f t="shared" si="53"/>
        <v>1.4751006800046218</v>
      </c>
      <c r="AQ13" s="3">
        <f t="shared" si="24"/>
        <v>0.40290936176016129</v>
      </c>
      <c r="AR13" s="3">
        <f t="shared" si="25"/>
        <v>2.4174561705609676</v>
      </c>
      <c r="AS13" s="3">
        <f t="shared" si="67"/>
        <v>2.8203655323211287</v>
      </c>
      <c r="AT13" s="18">
        <f t="shared" si="27"/>
        <v>0.11403200532572116</v>
      </c>
      <c r="AU13" s="18">
        <f t="shared" si="68"/>
        <v>22.893389142393957</v>
      </c>
      <c r="AV13" s="39">
        <f t="shared" si="69"/>
        <v>0.10559625556201832</v>
      </c>
      <c r="AW13" s="35">
        <v>0.78310000000000002</v>
      </c>
      <c r="AX13" s="31">
        <v>0.05</v>
      </c>
      <c r="AY13" s="31">
        <v>1.325</v>
      </c>
      <c r="AZ13" s="3">
        <f t="shared" si="54"/>
        <v>1.4840610485999424</v>
      </c>
      <c r="BA13" s="3">
        <f t="shared" si="31"/>
        <v>0.36268311076828313</v>
      </c>
      <c r="BB13" s="3">
        <f t="shared" si="32"/>
        <v>2.9014648861462651</v>
      </c>
      <c r="BC13" s="3">
        <f t="shared" si="70"/>
        <v>3.2641479969145482</v>
      </c>
      <c r="BD13" s="18">
        <f t="shared" si="34"/>
        <v>0.16727763419037586</v>
      </c>
      <c r="BE13" s="18">
        <f t="shared" si="71"/>
        <v>22.079455508573126</v>
      </c>
      <c r="BF13" s="39">
        <f t="shared" si="72"/>
        <v>0.13141016475789763</v>
      </c>
      <c r="BG13" s="35">
        <v>0.75690000000000002</v>
      </c>
      <c r="BH13" s="31">
        <v>4.8000000000000001E-2</v>
      </c>
      <c r="BI13" s="31">
        <v>1.33</v>
      </c>
      <c r="BJ13" s="3">
        <f t="shared" si="55"/>
        <v>1.4896612789720176</v>
      </c>
      <c r="BK13" s="3">
        <f t="shared" si="38"/>
        <v>0.34138263009827424</v>
      </c>
      <c r="BL13" s="3">
        <f t="shared" si="39"/>
        <v>3.4138263009827421</v>
      </c>
      <c r="BM13" s="3">
        <f t="shared" si="73"/>
        <v>3.7552089310810164</v>
      </c>
      <c r="BN13" s="18">
        <f t="shared" si="41"/>
        <v>0.20225098671027525</v>
      </c>
      <c r="BO13" s="18">
        <f t="shared" si="74"/>
        <v>21.628608548613173</v>
      </c>
      <c r="BP13" s="39">
        <f t="shared" si="75"/>
        <v>0.15783846165183091</v>
      </c>
      <c r="BQ13" s="35">
        <v>0.71150000000000002</v>
      </c>
      <c r="BR13" s="31">
        <v>3.7999999999999999E-2</v>
      </c>
      <c r="BS13" s="31">
        <v>1.337</v>
      </c>
      <c r="BT13" s="3">
        <f t="shared" si="56"/>
        <v>1.497501601492923</v>
      </c>
      <c r="BU13" s="3">
        <f t="shared" si="45"/>
        <v>0.3048412620472738</v>
      </c>
      <c r="BV13" s="3">
        <f t="shared" si="46"/>
        <v>3.6580951445672856</v>
      </c>
      <c r="BW13" s="3">
        <f t="shared" si="76"/>
        <v>3.9629364066145594</v>
      </c>
      <c r="BX13" s="18">
        <f t="shared" si="48"/>
        <v>0.19416626963625136</v>
      </c>
      <c r="BY13" s="18">
        <f t="shared" si="77"/>
        <v>20.847369923339059</v>
      </c>
      <c r="BZ13" s="39">
        <f t="shared" si="78"/>
        <v>0.17547034268682368</v>
      </c>
    </row>
    <row r="14" spans="2:78" ht="20" customHeight="1" thickBot="1" x14ac:dyDescent="0.25">
      <c r="B14" s="14" t="s">
        <v>16</v>
      </c>
      <c r="C14" s="15">
        <f>1/(2*PI())*SQRT($C$2/(C11+C12))</f>
        <v>0.89282041412649438</v>
      </c>
      <c r="D14" s="2"/>
      <c r="E14" s="29">
        <v>38</v>
      </c>
      <c r="F14" s="22">
        <f t="shared" si="57"/>
        <v>0.75460000000000005</v>
      </c>
      <c r="G14" s="22">
        <f t="shared" si="0"/>
        <v>9.5071627418852351</v>
      </c>
      <c r="H14" s="46">
        <f t="shared" si="1"/>
        <v>67488.873239436623</v>
      </c>
      <c r="I14" s="35">
        <v>0.94840000000000002</v>
      </c>
      <c r="J14" s="31">
        <v>5.3999999999999999E-2</v>
      </c>
      <c r="K14" s="31">
        <v>1.2929999999999999</v>
      </c>
      <c r="L14" s="3">
        <f t="shared" si="2"/>
        <v>1.4482195742186605</v>
      </c>
      <c r="M14" s="3">
        <f t="shared" si="3"/>
        <v>0.50657210125048457</v>
      </c>
      <c r="N14" s="3">
        <f t="shared" si="4"/>
        <v>0</v>
      </c>
      <c r="O14" s="3">
        <f t="shared" si="58"/>
        <v>0.50657210125048457</v>
      </c>
      <c r="P14" s="18">
        <f t="shared" si="6"/>
        <v>0</v>
      </c>
      <c r="Q14" s="18">
        <f t="shared" si="59"/>
        <v>29.347947764377398</v>
      </c>
      <c r="R14" s="39">
        <f t="shared" si="60"/>
        <v>0</v>
      </c>
      <c r="S14" s="35">
        <v>0.89170000000000005</v>
      </c>
      <c r="T14" s="31">
        <v>5.7000000000000002E-2</v>
      </c>
      <c r="U14" s="31">
        <v>1.2949999999999999</v>
      </c>
      <c r="V14" s="3">
        <f t="shared" si="51"/>
        <v>1.4504596663674907</v>
      </c>
      <c r="W14" s="3">
        <f t="shared" si="10"/>
        <v>0.44919839691678304</v>
      </c>
      <c r="X14" s="3">
        <f t="shared" si="11"/>
        <v>0.89839679383356608</v>
      </c>
      <c r="Y14" s="3">
        <f t="shared" si="61"/>
        <v>1.3475951907503492</v>
      </c>
      <c r="Z14" s="18">
        <f t="shared" si="13"/>
        <v>4.5539736974731383E-2</v>
      </c>
      <c r="AA14" s="18">
        <f t="shared" si="62"/>
        <v>28.199074084288888</v>
      </c>
      <c r="AB14" s="39">
        <f t="shared" si="63"/>
        <v>3.1859088392342208E-2</v>
      </c>
      <c r="AC14" s="35">
        <v>0.83620000000000005</v>
      </c>
      <c r="AD14" s="31">
        <v>4.9000000000000002E-2</v>
      </c>
      <c r="AE14" s="31">
        <v>1.3069999999999999</v>
      </c>
      <c r="AF14" s="3">
        <f t="shared" si="52"/>
        <v>1.4639002192604713</v>
      </c>
      <c r="AG14" s="3">
        <f t="shared" si="17"/>
        <v>0.40237651898128007</v>
      </c>
      <c r="AH14" s="3">
        <f t="shared" si="18"/>
        <v>1.6095060759251203</v>
      </c>
      <c r="AI14" s="3">
        <f t="shared" si="64"/>
        <v>2.0118825949064005</v>
      </c>
      <c r="AJ14" s="18">
        <f t="shared" si="20"/>
        <v>7.9754165696408377E-2</v>
      </c>
      <c r="AK14" s="18">
        <f t="shared" si="65"/>
        <v>27.074515191080557</v>
      </c>
      <c r="AL14" s="39">
        <f t="shared" si="66"/>
        <v>5.9447272261974125E-2</v>
      </c>
      <c r="AM14" s="35">
        <v>0.80559999999999998</v>
      </c>
      <c r="AN14" s="31">
        <v>5.5E-2</v>
      </c>
      <c r="AO14" s="31">
        <v>1.3140000000000001</v>
      </c>
      <c r="AP14" s="3">
        <f t="shared" si="53"/>
        <v>1.4717405417813769</v>
      </c>
      <c r="AQ14" s="3">
        <f t="shared" si="24"/>
        <v>0.37747724187773973</v>
      </c>
      <c r="AR14" s="3">
        <f t="shared" si="25"/>
        <v>2.2648634512664385</v>
      </c>
      <c r="AS14" s="3">
        <f t="shared" si="67"/>
        <v>2.6423406931441784</v>
      </c>
      <c r="AT14" s="18">
        <f t="shared" si="27"/>
        <v>0.13572217165859288</v>
      </c>
      <c r="AU14" s="18">
        <f t="shared" si="68"/>
        <v>26.454488125635962</v>
      </c>
      <c r="AV14" s="39">
        <f t="shared" si="69"/>
        <v>8.5613580595863131E-2</v>
      </c>
      <c r="AW14" s="35">
        <v>0.75180000000000002</v>
      </c>
      <c r="AX14" s="31">
        <v>4.7E-2</v>
      </c>
      <c r="AY14" s="31">
        <v>1.3360000000000001</v>
      </c>
      <c r="AZ14" s="3">
        <f t="shared" si="54"/>
        <v>1.496381555418508</v>
      </c>
      <c r="BA14" s="3">
        <f t="shared" si="31"/>
        <v>0.33984327994665187</v>
      </c>
      <c r="BB14" s="3">
        <f t="shared" si="32"/>
        <v>2.7187462395732149</v>
      </c>
      <c r="BC14" s="3">
        <f t="shared" si="70"/>
        <v>3.0585895195198667</v>
      </c>
      <c r="BD14" s="18">
        <f t="shared" si="34"/>
        <v>0.1598626069613461</v>
      </c>
      <c r="BE14" s="18">
        <f t="shared" si="71"/>
        <v>25.364375180507889</v>
      </c>
      <c r="BF14" s="39">
        <f t="shared" si="72"/>
        <v>0.10718758968927913</v>
      </c>
      <c r="BG14" s="35">
        <v>0.71340000000000003</v>
      </c>
      <c r="BH14" s="31">
        <v>0.05</v>
      </c>
      <c r="BI14" s="31">
        <v>1.343</v>
      </c>
      <c r="BJ14" s="3">
        <f t="shared" si="55"/>
        <v>1.5042218779394132</v>
      </c>
      <c r="BK14" s="3">
        <f t="shared" si="38"/>
        <v>0.30922839258556911</v>
      </c>
      <c r="BL14" s="3">
        <f t="shared" si="39"/>
        <v>3.0922839258556909</v>
      </c>
      <c r="BM14" s="3">
        <f t="shared" si="73"/>
        <v>3.4015123184412599</v>
      </c>
      <c r="BN14" s="18">
        <f t="shared" si="41"/>
        <v>0.2148167587254092</v>
      </c>
      <c r="BO14" s="18">
        <f t="shared" si="74"/>
        <v>24.58630200034213</v>
      </c>
      <c r="BP14" s="39">
        <f t="shared" si="75"/>
        <v>0.12577263249319318</v>
      </c>
      <c r="BQ14" s="35">
        <v>0.68369999999999997</v>
      </c>
      <c r="BR14" s="31">
        <v>0.06</v>
      </c>
      <c r="BS14" s="31">
        <v>1.3620000000000001</v>
      </c>
      <c r="BT14" s="3">
        <f t="shared" si="56"/>
        <v>1.5255027533532992</v>
      </c>
      <c r="BU14" s="3">
        <f t="shared" si="45"/>
        <v>0.29211005233356108</v>
      </c>
      <c r="BV14" s="3">
        <f t="shared" si="46"/>
        <v>3.5053206280027327</v>
      </c>
      <c r="BW14" s="3">
        <f t="shared" si="76"/>
        <v>3.7974306803362938</v>
      </c>
      <c r="BX14" s="18">
        <f t="shared" si="48"/>
        <v>0.31815066939140929</v>
      </c>
      <c r="BY14" s="18">
        <f t="shared" si="77"/>
        <v>23.984511025057667</v>
      </c>
      <c r="BZ14" s="39">
        <f t="shared" si="78"/>
        <v>0.14614934714910682</v>
      </c>
    </row>
    <row r="15" spans="2:78" ht="20" customHeight="1" x14ac:dyDescent="0.2">
      <c r="B15" s="2"/>
      <c r="C15" s="2"/>
      <c r="D15" s="2"/>
      <c r="E15" s="29">
        <v>40</v>
      </c>
      <c r="F15" s="22">
        <f t="shared" si="57"/>
        <v>0.79460000000000008</v>
      </c>
      <c r="G15" s="22">
        <f t="shared" si="0"/>
        <v>10.011120480654663</v>
      </c>
      <c r="H15" s="46">
        <f t="shared" si="1"/>
        <v>71066.338028169019</v>
      </c>
      <c r="I15" s="35">
        <v>0.94379999999999997</v>
      </c>
      <c r="J15" s="31">
        <v>8.4000000000000005E-2</v>
      </c>
      <c r="K15" s="31">
        <v>1.246</v>
      </c>
      <c r="L15" s="3">
        <f t="shared" si="2"/>
        <v>1.3955774087211532</v>
      </c>
      <c r="M15" s="3">
        <f t="shared" si="3"/>
        <v>0.46586186206176766</v>
      </c>
      <c r="N15" s="3">
        <f t="shared" si="4"/>
        <v>0</v>
      </c>
      <c r="O15" s="3">
        <f t="shared" si="58"/>
        <v>0.46586186206176766</v>
      </c>
      <c r="P15" s="18">
        <f t="shared" si="6"/>
        <v>0</v>
      </c>
      <c r="Q15" s="18">
        <f t="shared" si="59"/>
        <v>34.157929537163049</v>
      </c>
      <c r="R15" s="39">
        <f t="shared" si="60"/>
        <v>0</v>
      </c>
      <c r="S15" s="35">
        <v>0.8488</v>
      </c>
      <c r="T15" s="31">
        <v>7.0999999999999994E-2</v>
      </c>
      <c r="U15" s="31">
        <v>1.252</v>
      </c>
      <c r="V15" s="3">
        <f t="shared" si="51"/>
        <v>1.4022976851676436</v>
      </c>
      <c r="W15" s="3">
        <f t="shared" si="10"/>
        <v>0.38043505425996277</v>
      </c>
      <c r="X15" s="3">
        <f t="shared" si="11"/>
        <v>0.76087010851992554</v>
      </c>
      <c r="Y15" s="3">
        <f t="shared" si="61"/>
        <v>1.1413051627798882</v>
      </c>
      <c r="Z15" s="18">
        <f t="shared" si="13"/>
        <v>5.3020416119560029E-2</v>
      </c>
      <c r="AA15" s="18">
        <f t="shared" si="62"/>
        <v>31.910386036657101</v>
      </c>
      <c r="AB15" s="39">
        <f t="shared" si="63"/>
        <v>2.384396439597675E-2</v>
      </c>
      <c r="AC15" s="35">
        <v>0.77390000000000003</v>
      </c>
      <c r="AD15" s="31">
        <v>6.0999999999999999E-2</v>
      </c>
      <c r="AE15" s="31">
        <v>1.28</v>
      </c>
      <c r="AF15" s="3">
        <f t="shared" si="52"/>
        <v>1.433658975251265</v>
      </c>
      <c r="AG15" s="3">
        <f t="shared" si="17"/>
        <v>0.33056035039585474</v>
      </c>
      <c r="AH15" s="3">
        <f t="shared" si="18"/>
        <v>1.322241401583419</v>
      </c>
      <c r="AI15" s="3">
        <f t="shared" si="64"/>
        <v>1.6528017519792737</v>
      </c>
      <c r="AJ15" s="18">
        <f t="shared" si="20"/>
        <v>9.5226077478437726E-2</v>
      </c>
      <c r="AK15" s="18">
        <f t="shared" si="65"/>
        <v>30.138375424152944</v>
      </c>
      <c r="AL15" s="39">
        <f t="shared" si="66"/>
        <v>4.3872351544329509E-2</v>
      </c>
      <c r="AM15" s="35">
        <v>0.72150000000000003</v>
      </c>
      <c r="AN15" s="31">
        <v>5.6000000000000001E-2</v>
      </c>
      <c r="AO15" s="31">
        <v>1.29</v>
      </c>
      <c r="AP15" s="3">
        <f t="shared" si="53"/>
        <v>1.4448594359954157</v>
      </c>
      <c r="AQ15" s="3">
        <f t="shared" si="24"/>
        <v>0.29181876760611819</v>
      </c>
      <c r="AR15" s="3">
        <f t="shared" si="25"/>
        <v>1.750912605636709</v>
      </c>
      <c r="AS15" s="3">
        <f t="shared" si="67"/>
        <v>2.0427313732428272</v>
      </c>
      <c r="AT15" s="18">
        <f t="shared" si="27"/>
        <v>0.13318791728712667</v>
      </c>
      <c r="AU15" s="18">
        <f t="shared" si="68"/>
        <v>28.898677745979132</v>
      </c>
      <c r="AV15" s="39">
        <f t="shared" si="69"/>
        <v>6.058798333360859E-2</v>
      </c>
      <c r="AW15" s="35">
        <v>0.6694</v>
      </c>
      <c r="AX15" s="31">
        <v>5.8999999999999997E-2</v>
      </c>
      <c r="AY15" s="31">
        <v>1.2849999999999999</v>
      </c>
      <c r="AZ15" s="3">
        <f t="shared" si="54"/>
        <v>1.4392592056233402</v>
      </c>
      <c r="BA15" s="3">
        <f t="shared" si="31"/>
        <v>0.24925208446865096</v>
      </c>
      <c r="BB15" s="3">
        <f t="shared" si="32"/>
        <v>1.9940166757492077</v>
      </c>
      <c r="BC15" s="3">
        <f t="shared" si="70"/>
        <v>2.2432687602178585</v>
      </c>
      <c r="BD15" s="18">
        <f t="shared" si="34"/>
        <v>0.18564975640520265</v>
      </c>
      <c r="BE15" s="18">
        <f t="shared" si="71"/>
        <v>27.66607757359639</v>
      </c>
      <c r="BF15" s="39">
        <f t="shared" si="72"/>
        <v>7.2074426540762418E-2</v>
      </c>
      <c r="BG15" s="35">
        <v>0.624</v>
      </c>
      <c r="BH15" s="31">
        <v>5.0999999999999997E-2</v>
      </c>
      <c r="BI15" s="31">
        <v>1.3440000000000001</v>
      </c>
      <c r="BJ15" s="3">
        <f t="shared" si="55"/>
        <v>1.5053419240138284</v>
      </c>
      <c r="BK15" s="3">
        <f t="shared" si="38"/>
        <v>0.23693479541791371</v>
      </c>
      <c r="BL15" s="3">
        <f t="shared" si="39"/>
        <v>2.3693479541791369</v>
      </c>
      <c r="BM15" s="3">
        <f t="shared" si="73"/>
        <v>2.6062827495970504</v>
      </c>
      <c r="BN15" s="18">
        <f t="shared" si="41"/>
        <v>0.21943951932044495</v>
      </c>
      <c r="BO15" s="18">
        <f t="shared" si="74"/>
        <v>26.591988363880922</v>
      </c>
      <c r="BP15" s="39">
        <f t="shared" si="75"/>
        <v>8.910006734950851E-2</v>
      </c>
      <c r="BQ15" s="35">
        <v>0.59509999999999996</v>
      </c>
      <c r="BR15" s="31">
        <v>4.5999999999999999E-2</v>
      </c>
      <c r="BS15" s="31">
        <v>1.375</v>
      </c>
      <c r="BT15" s="3">
        <f t="shared" si="56"/>
        <v>1.5400633523206948</v>
      </c>
      <c r="BU15" s="3">
        <f t="shared" si="45"/>
        <v>0.22555186602931679</v>
      </c>
      <c r="BV15" s="3">
        <f t="shared" si="46"/>
        <v>2.7066223923518011</v>
      </c>
      <c r="BW15" s="3">
        <f t="shared" si="76"/>
        <v>2.9321742583811181</v>
      </c>
      <c r="BX15" s="18">
        <f t="shared" si="48"/>
        <v>0.24859397790235813</v>
      </c>
      <c r="BY15" s="18">
        <f t="shared" si="77"/>
        <v>25.908261972674371</v>
      </c>
      <c r="BZ15" s="39">
        <f t="shared" si="78"/>
        <v>0.10446946982420106</v>
      </c>
    </row>
    <row r="16" spans="2:78" ht="20" customHeight="1" x14ac:dyDescent="0.2">
      <c r="B16" s="2"/>
      <c r="C16" s="2"/>
      <c r="D16" s="2"/>
      <c r="E16" s="29">
        <v>42</v>
      </c>
      <c r="F16" s="22">
        <f t="shared" si="57"/>
        <v>0.83460000000000001</v>
      </c>
      <c r="G16" s="22">
        <f t="shared" si="0"/>
        <v>10.515078219424089</v>
      </c>
      <c r="H16" s="46">
        <f t="shared" si="1"/>
        <v>74643.8028169014</v>
      </c>
      <c r="I16" s="35">
        <v>1.0181</v>
      </c>
      <c r="J16" s="31">
        <v>8.8999999999999996E-2</v>
      </c>
      <c r="K16" s="31">
        <v>1.159</v>
      </c>
      <c r="L16" s="3">
        <f t="shared" si="2"/>
        <v>1.2981334002470439</v>
      </c>
      <c r="M16" s="3">
        <f t="shared" si="3"/>
        <v>0.46903891267612063</v>
      </c>
      <c r="N16" s="3">
        <f t="shared" si="4"/>
        <v>0</v>
      </c>
      <c r="O16" s="3">
        <f t="shared" si="58"/>
        <v>0.46903891267612063</v>
      </c>
      <c r="P16" s="18">
        <f t="shared" si="6"/>
        <v>0</v>
      </c>
      <c r="Q16" s="18">
        <f t="shared" si="59"/>
        <v>41.617342062849303</v>
      </c>
      <c r="R16" s="39">
        <f t="shared" si="60"/>
        <v>0</v>
      </c>
      <c r="S16" s="35">
        <v>0.81920000000000004</v>
      </c>
      <c r="T16" s="31">
        <v>0.1</v>
      </c>
      <c r="U16" s="31">
        <v>1.1639999999999999</v>
      </c>
      <c r="V16" s="3">
        <f t="shared" si="51"/>
        <v>1.303733630619119</v>
      </c>
      <c r="W16" s="3">
        <f t="shared" si="10"/>
        <v>0.3062999849520644</v>
      </c>
      <c r="X16" s="3">
        <f t="shared" si="11"/>
        <v>0.61259996990412879</v>
      </c>
      <c r="Y16" s="3">
        <f t="shared" si="61"/>
        <v>0.91889995485619314</v>
      </c>
      <c r="Z16" s="18">
        <f t="shared" si="13"/>
        <v>6.4547895323318893E-2</v>
      </c>
      <c r="AA16" s="18">
        <f t="shared" si="62"/>
        <v>36.164677985185961</v>
      </c>
      <c r="AB16" s="39">
        <f t="shared" si="63"/>
        <v>1.6939179443407913E-2</v>
      </c>
      <c r="AC16" s="35">
        <v>0.72170000000000001</v>
      </c>
      <c r="AD16" s="31">
        <v>9.0999999999999998E-2</v>
      </c>
      <c r="AE16" s="31">
        <v>1.1830000000000001</v>
      </c>
      <c r="AF16" s="3">
        <f t="shared" si="52"/>
        <v>1.3250145060330052</v>
      </c>
      <c r="AG16" s="3">
        <f t="shared" si="17"/>
        <v>0.24555231190964749</v>
      </c>
      <c r="AH16" s="3">
        <f t="shared" si="18"/>
        <v>0.98220924763858997</v>
      </c>
      <c r="AI16" s="3">
        <f t="shared" si="64"/>
        <v>1.2277615595482374</v>
      </c>
      <c r="AJ16" s="18">
        <f t="shared" si="20"/>
        <v>0.12134363556332589</v>
      </c>
      <c r="AK16" s="18">
        <f t="shared" si="65"/>
        <v>33.491803437311773</v>
      </c>
      <c r="AL16" s="39">
        <f t="shared" si="66"/>
        <v>2.9326854538515326E-2</v>
      </c>
      <c r="AM16" s="35">
        <v>0.67190000000000005</v>
      </c>
      <c r="AN16" s="31">
        <v>7.9000000000000001E-2</v>
      </c>
      <c r="AO16" s="31">
        <v>1.214</v>
      </c>
      <c r="AP16" s="3">
        <f t="shared" si="53"/>
        <v>1.3597359343398716</v>
      </c>
      <c r="AQ16" s="3">
        <f t="shared" si="24"/>
        <v>0.22413402137488969</v>
      </c>
      <c r="AR16" s="3">
        <f t="shared" si="25"/>
        <v>1.3448041282493379</v>
      </c>
      <c r="AS16" s="3">
        <f t="shared" si="67"/>
        <v>1.5689381496242276</v>
      </c>
      <c r="AT16" s="18">
        <f t="shared" si="27"/>
        <v>0.16640326559982818</v>
      </c>
      <c r="AU16" s="18">
        <f t="shared" si="68"/>
        <v>32.126581360551413</v>
      </c>
      <c r="AV16" s="39">
        <f t="shared" si="69"/>
        <v>4.1859546559181608E-2</v>
      </c>
      <c r="AW16" s="35">
        <v>0.58240000000000003</v>
      </c>
      <c r="AX16" s="31">
        <v>5.6000000000000001E-2</v>
      </c>
      <c r="AY16" s="31">
        <v>1.2529999999999999</v>
      </c>
      <c r="AZ16" s="3">
        <f t="shared" si="54"/>
        <v>1.4034177312420586</v>
      </c>
      <c r="BA16" s="3">
        <f t="shared" si="31"/>
        <v>0.17939321046454629</v>
      </c>
      <c r="BB16" s="3">
        <f t="shared" si="32"/>
        <v>1.4351456837163703</v>
      </c>
      <c r="BC16" s="3">
        <f t="shared" si="70"/>
        <v>1.6145388941809167</v>
      </c>
      <c r="BD16" s="18">
        <f t="shared" si="34"/>
        <v>0.16754299928453373</v>
      </c>
      <c r="BE16" s="18">
        <f t="shared" si="71"/>
        <v>29.673019596092544</v>
      </c>
      <c r="BF16" s="39">
        <f t="shared" si="72"/>
        <v>4.8365340071603487E-2</v>
      </c>
      <c r="BG16" s="35">
        <v>0.51700000000000002</v>
      </c>
      <c r="BH16" s="31">
        <v>4.9000000000000002E-2</v>
      </c>
      <c r="BI16" s="31">
        <v>1.294</v>
      </c>
      <c r="BJ16" s="3">
        <f t="shared" si="55"/>
        <v>1.4493396202930757</v>
      </c>
      <c r="BK16" s="3">
        <f t="shared" si="38"/>
        <v>0.15076855290217708</v>
      </c>
      <c r="BL16" s="3">
        <f t="shared" si="39"/>
        <v>1.5076855290217706</v>
      </c>
      <c r="BM16" s="3">
        <f t="shared" si="73"/>
        <v>1.6584540819239477</v>
      </c>
      <c r="BN16" s="18">
        <f t="shared" si="41"/>
        <v>0.19543878877147189</v>
      </c>
      <c r="BO16" s="18">
        <f t="shared" si="74"/>
        <v>27.88013759167232</v>
      </c>
      <c r="BP16" s="39">
        <f t="shared" si="75"/>
        <v>5.4077406327869414E-2</v>
      </c>
      <c r="BQ16" s="35">
        <v>0.4466</v>
      </c>
      <c r="BR16" s="31">
        <v>4.2000000000000003E-2</v>
      </c>
      <c r="BS16" s="31">
        <v>1.355</v>
      </c>
      <c r="BT16" s="3">
        <f t="shared" si="56"/>
        <v>1.5176624308323938</v>
      </c>
      <c r="BU16" s="3">
        <f t="shared" si="45"/>
        <v>0.12336079384661544</v>
      </c>
      <c r="BV16" s="3">
        <f t="shared" si="46"/>
        <v>1.4803295261593852</v>
      </c>
      <c r="BW16" s="3">
        <f t="shared" si="76"/>
        <v>1.6036903200060006</v>
      </c>
      <c r="BX16" s="18">
        <f t="shared" si="48"/>
        <v>0.22042216138191523</v>
      </c>
      <c r="BY16" s="18">
        <f t="shared" si="77"/>
        <v>25.950185097617513</v>
      </c>
      <c r="BZ16" s="39">
        <f t="shared" si="78"/>
        <v>5.7045046907788499E-2</v>
      </c>
    </row>
    <row r="17" spans="2:78" ht="20" customHeight="1" x14ac:dyDescent="0.2">
      <c r="B17" s="2"/>
      <c r="C17" s="2"/>
      <c r="D17" s="2"/>
      <c r="E17" s="29">
        <v>44</v>
      </c>
      <c r="F17" s="22">
        <f t="shared" si="57"/>
        <v>0.87460000000000004</v>
      </c>
      <c r="G17" s="22">
        <f t="shared" si="0"/>
        <v>11.019035958193516</v>
      </c>
      <c r="H17" s="46">
        <f t="shared" si="1"/>
        <v>78221.267605633795</v>
      </c>
      <c r="I17" s="35">
        <v>1.9390000000000001</v>
      </c>
      <c r="J17" s="31">
        <v>0.187</v>
      </c>
      <c r="K17" s="31">
        <v>0.97199999999999998</v>
      </c>
      <c r="L17" s="3">
        <f t="shared" si="2"/>
        <v>1.0886847843314293</v>
      </c>
      <c r="M17" s="3">
        <f t="shared" si="3"/>
        <v>1.1966007634401741</v>
      </c>
      <c r="N17" s="3">
        <f t="shared" si="4"/>
        <v>0</v>
      </c>
      <c r="O17" s="3">
        <f t="shared" si="58"/>
        <v>1.1966007634401741</v>
      </c>
      <c r="P17" s="18">
        <f t="shared" si="6"/>
        <v>0</v>
      </c>
      <c r="Q17" s="18">
        <f t="shared" si="59"/>
        <v>76.944757987941074</v>
      </c>
      <c r="R17" s="39">
        <f t="shared" si="60"/>
        <v>0</v>
      </c>
      <c r="S17" s="35">
        <v>2.2218</v>
      </c>
      <c r="T17" s="31">
        <v>5.1999999999999998E-2</v>
      </c>
      <c r="U17" s="31">
        <v>0.93200000000000005</v>
      </c>
      <c r="V17" s="3">
        <f t="shared" si="51"/>
        <v>1.0438829413548274</v>
      </c>
      <c r="W17" s="3">
        <f t="shared" si="10"/>
        <v>1.4444512104061327</v>
      </c>
      <c r="X17" s="3">
        <f t="shared" si="11"/>
        <v>2.8889024208122653</v>
      </c>
      <c r="Y17" s="3">
        <f t="shared" si="61"/>
        <v>4.3333536312183982</v>
      </c>
      <c r="Z17" s="18">
        <f t="shared" si="13"/>
        <v>2.1518465280145289E-2</v>
      </c>
      <c r="AA17" s="18">
        <f t="shared" si="62"/>
        <v>85.86643800392703</v>
      </c>
      <c r="AB17" s="39">
        <f t="shared" si="63"/>
        <v>3.3644139526087524E-2</v>
      </c>
      <c r="AC17" s="35">
        <v>1.3824000000000001</v>
      </c>
      <c r="AD17" s="31">
        <v>0.26200000000000001</v>
      </c>
      <c r="AE17" s="31">
        <v>0.95699999999999996</v>
      </c>
      <c r="AF17" s="3">
        <f t="shared" si="52"/>
        <v>1.0718840932152036</v>
      </c>
      <c r="AG17" s="3">
        <f t="shared" si="17"/>
        <v>0.58959318290010465</v>
      </c>
      <c r="AH17" s="3">
        <f t="shared" si="18"/>
        <v>2.3583727316004186</v>
      </c>
      <c r="AI17" s="3">
        <f t="shared" si="64"/>
        <v>2.9479659145005233</v>
      </c>
      <c r="AJ17" s="18">
        <f t="shared" si="20"/>
        <v>0.22862898481653451</v>
      </c>
      <c r="AK17" s="18">
        <f t="shared" si="65"/>
        <v>59.385326952234642</v>
      </c>
      <c r="AL17" s="39">
        <f t="shared" si="66"/>
        <v>3.9713054598441919E-2</v>
      </c>
      <c r="AM17" s="35">
        <v>0.80520000000000003</v>
      </c>
      <c r="AN17" s="31">
        <v>0.22700000000000001</v>
      </c>
      <c r="AO17" s="31">
        <v>1.008</v>
      </c>
      <c r="AP17" s="3">
        <f t="shared" si="53"/>
        <v>1.1290064430103712</v>
      </c>
      <c r="AQ17" s="3">
        <f t="shared" si="24"/>
        <v>0.22191656643255631</v>
      </c>
      <c r="AR17" s="3">
        <f t="shared" si="25"/>
        <v>1.3314993985953376</v>
      </c>
      <c r="AS17" s="3">
        <f t="shared" si="67"/>
        <v>1.5534159650278938</v>
      </c>
      <c r="AT17" s="18">
        <f t="shared" si="27"/>
        <v>0.32964333674387425</v>
      </c>
      <c r="AU17" s="18">
        <f t="shared" si="68"/>
        <v>41.176013991742806</v>
      </c>
      <c r="AV17" s="39">
        <f t="shared" si="69"/>
        <v>3.2336772540983411E-2</v>
      </c>
      <c r="AW17" s="35">
        <v>0.7611</v>
      </c>
      <c r="AX17" s="31">
        <v>8.2000000000000003E-2</v>
      </c>
      <c r="AY17" s="31">
        <v>1.012</v>
      </c>
      <c r="AZ17" s="3">
        <f t="shared" si="54"/>
        <v>1.1334866273080315</v>
      </c>
      <c r="BA17" s="3">
        <f t="shared" si="31"/>
        <v>0.19985066443072047</v>
      </c>
      <c r="BB17" s="3">
        <f t="shared" si="32"/>
        <v>1.5988053154457638</v>
      </c>
      <c r="BC17" s="3">
        <f t="shared" si="70"/>
        <v>1.7986559798764843</v>
      </c>
      <c r="BD17" s="18">
        <f t="shared" si="34"/>
        <v>0.16003353337987328</v>
      </c>
      <c r="BE17" s="18">
        <f t="shared" si="71"/>
        <v>39.784761910042022</v>
      </c>
      <c r="BF17" s="39">
        <f t="shared" si="72"/>
        <v>4.0186373844861727E-2</v>
      </c>
      <c r="BG17" s="35">
        <v>0.3105</v>
      </c>
      <c r="BH17" s="31">
        <v>6.6000000000000003E-2</v>
      </c>
      <c r="BI17" s="31">
        <v>1.0589999999999999</v>
      </c>
      <c r="BJ17" s="3">
        <f t="shared" si="55"/>
        <v>1.1861287928055388</v>
      </c>
      <c r="BK17" s="3">
        <f t="shared" si="38"/>
        <v>3.6423045538879005E-2</v>
      </c>
      <c r="BL17" s="3">
        <f t="shared" si="39"/>
        <v>0.36423045538879001</v>
      </c>
      <c r="BM17" s="3">
        <f t="shared" si="73"/>
        <v>0.40065350092766899</v>
      </c>
      <c r="BN17" s="18">
        <f t="shared" si="41"/>
        <v>0.17631204612294987</v>
      </c>
      <c r="BO17" s="18">
        <f t="shared" si="74"/>
        <v>25.569383497017732</v>
      </c>
      <c r="BP17" s="39">
        <f t="shared" si="75"/>
        <v>1.4244788320034067E-2</v>
      </c>
      <c r="BQ17" s="35">
        <v>0.29509999999999997</v>
      </c>
      <c r="BR17" s="31">
        <v>5.8999999999999997E-2</v>
      </c>
      <c r="BS17" s="31">
        <v>1.149</v>
      </c>
      <c r="BT17" s="3">
        <f t="shared" si="56"/>
        <v>1.2869329395028934</v>
      </c>
      <c r="BU17" s="3">
        <f t="shared" si="45"/>
        <v>3.8729296112892053E-2</v>
      </c>
      <c r="BV17" s="3">
        <f t="shared" si="46"/>
        <v>0.46475155335470458</v>
      </c>
      <c r="BW17" s="3">
        <f t="shared" si="76"/>
        <v>0.50348084946759664</v>
      </c>
      <c r="BX17" s="18">
        <f t="shared" si="48"/>
        <v>0.22264833144111643</v>
      </c>
      <c r="BY17" s="18">
        <f t="shared" si="77"/>
        <v>25.083549436741265</v>
      </c>
      <c r="BZ17" s="39">
        <f t="shared" si="78"/>
        <v>1.8528141502731556E-2</v>
      </c>
    </row>
    <row r="18" spans="2:78" ht="20" customHeight="1" x14ac:dyDescent="0.2">
      <c r="B18" s="16"/>
      <c r="C18" s="2"/>
      <c r="D18" s="2"/>
      <c r="E18" s="29">
        <v>46</v>
      </c>
      <c r="F18" s="22">
        <f t="shared" si="57"/>
        <v>0.91460000000000008</v>
      </c>
      <c r="G18" s="22">
        <f t="shared" si="0"/>
        <v>11.522993696962944</v>
      </c>
      <c r="H18" s="46">
        <f t="shared" si="1"/>
        <v>81798.732394366205</v>
      </c>
      <c r="I18" s="35">
        <v>2.6232000000000002</v>
      </c>
      <c r="J18" s="31">
        <v>3.2000000000000001E-2</v>
      </c>
      <c r="K18" s="31">
        <v>0.94699999999999995</v>
      </c>
      <c r="L18" s="3">
        <f t="shared" si="2"/>
        <v>1.0606836324710531</v>
      </c>
      <c r="M18" s="3">
        <f t="shared" si="3"/>
        <v>2.0788535378055157</v>
      </c>
      <c r="N18" s="3">
        <f t="shared" si="4"/>
        <v>0</v>
      </c>
      <c r="O18" s="3">
        <f t="shared" si="58"/>
        <v>2.0788535378055157</v>
      </c>
      <c r="P18" s="18">
        <f t="shared" si="6"/>
        <v>0</v>
      </c>
      <c r="Q18" s="18">
        <f t="shared" si="59"/>
        <v>112.67620357960058</v>
      </c>
      <c r="R18" s="39">
        <f t="shared" si="60"/>
        <v>0</v>
      </c>
      <c r="S18" s="35">
        <v>2.4279999999999999</v>
      </c>
      <c r="T18" s="31">
        <v>3.5999999999999997E-2</v>
      </c>
      <c r="U18" s="31">
        <v>0.93</v>
      </c>
      <c r="V18" s="3">
        <f t="shared" si="51"/>
        <v>1.0416428492059973</v>
      </c>
      <c r="W18" s="3">
        <f t="shared" si="10"/>
        <v>1.7176093259856138</v>
      </c>
      <c r="X18" s="3">
        <f t="shared" si="11"/>
        <v>3.4352186519712276</v>
      </c>
      <c r="Y18" s="3">
        <f t="shared" si="61"/>
        <v>5.1528279779568411</v>
      </c>
      <c r="Z18" s="18">
        <f t="shared" si="13"/>
        <v>1.4833530307455234E-2</v>
      </c>
      <c r="AA18" s="18">
        <f t="shared" si="62"/>
        <v>105.63394085587554</v>
      </c>
      <c r="AB18" s="39">
        <f t="shared" si="63"/>
        <v>3.2520027409165382E-2</v>
      </c>
      <c r="AC18" s="35">
        <v>2.1907000000000001</v>
      </c>
      <c r="AD18" s="31">
        <v>0.04</v>
      </c>
      <c r="AE18" s="31">
        <v>0.91300000000000003</v>
      </c>
      <c r="AF18" s="3">
        <f t="shared" si="52"/>
        <v>1.0226020659409414</v>
      </c>
      <c r="AG18" s="3">
        <f t="shared" si="17"/>
        <v>1.347623262603812</v>
      </c>
      <c r="AH18" s="3">
        <f t="shared" si="18"/>
        <v>5.3904930504152482</v>
      </c>
      <c r="AI18" s="3">
        <f t="shared" si="64"/>
        <v>6.7381163130190602</v>
      </c>
      <c r="AJ18" s="18">
        <f t="shared" si="20"/>
        <v>3.1769301588764669E-2</v>
      </c>
      <c r="AK18" s="18">
        <f t="shared" si="65"/>
        <v>97.072829460691381</v>
      </c>
      <c r="AL18" s="39">
        <f t="shared" si="66"/>
        <v>5.5530400013714155E-2</v>
      </c>
      <c r="AM18" s="35">
        <v>1.9941</v>
      </c>
      <c r="AN18" s="31">
        <v>4.1000000000000002E-2</v>
      </c>
      <c r="AO18" s="31">
        <v>0.9</v>
      </c>
      <c r="AP18" s="3">
        <f t="shared" si="53"/>
        <v>1.0080414669735458</v>
      </c>
      <c r="AQ18" s="3">
        <f t="shared" si="24"/>
        <v>1.0850256710377488</v>
      </c>
      <c r="AR18" s="3">
        <f t="shared" si="25"/>
        <v>6.5101540262264921</v>
      </c>
      <c r="AS18" s="3">
        <f t="shared" si="67"/>
        <v>7.5951796972642409</v>
      </c>
      <c r="AT18" s="18">
        <f t="shared" si="27"/>
        <v>4.7464209880775078E-2</v>
      </c>
      <c r="AU18" s="18">
        <f t="shared" si="68"/>
        <v>89.980058705136329</v>
      </c>
      <c r="AV18" s="39">
        <f t="shared" si="69"/>
        <v>7.2351075559532532E-2</v>
      </c>
      <c r="AW18" s="35">
        <v>0.85540000000000005</v>
      </c>
      <c r="AX18" s="31">
        <v>0.27600000000000002</v>
      </c>
      <c r="AY18" s="31">
        <v>0.94599999999999995</v>
      </c>
      <c r="AZ18" s="3">
        <f t="shared" si="54"/>
        <v>1.0595635863966379</v>
      </c>
      <c r="BA18" s="3">
        <f t="shared" si="31"/>
        <v>0.22058800463361611</v>
      </c>
      <c r="BB18" s="3">
        <f t="shared" si="32"/>
        <v>1.7647040370689289</v>
      </c>
      <c r="BC18" s="3">
        <f t="shared" si="70"/>
        <v>1.985292041702545</v>
      </c>
      <c r="BD18" s="18">
        <f t="shared" si="34"/>
        <v>0.47068187150485519</v>
      </c>
      <c r="BE18" s="18">
        <f t="shared" si="71"/>
        <v>48.898990244553865</v>
      </c>
      <c r="BF18" s="39">
        <f t="shared" si="72"/>
        <v>3.6088762329105011E-2</v>
      </c>
      <c r="BG18" s="35">
        <v>0</v>
      </c>
      <c r="BH18" s="31">
        <v>0</v>
      </c>
      <c r="BI18" s="31">
        <v>0</v>
      </c>
      <c r="BJ18" s="3">
        <f t="shared" si="55"/>
        <v>0</v>
      </c>
      <c r="BK18" s="3">
        <f t="shared" si="38"/>
        <v>0</v>
      </c>
      <c r="BL18" s="3">
        <f t="shared" si="39"/>
        <v>0</v>
      </c>
      <c r="BM18" s="3">
        <f t="shared" si="73"/>
        <v>0</v>
      </c>
      <c r="BN18" s="18">
        <f t="shared" si="41"/>
        <v>0</v>
      </c>
      <c r="BO18" s="18">
        <f t="shared" si="74"/>
        <v>18.038582796426837</v>
      </c>
      <c r="BP18" s="39">
        <f t="shared" si="75"/>
        <v>0</v>
      </c>
      <c r="BQ18" s="35">
        <v>0.2457</v>
      </c>
      <c r="BR18" s="31">
        <v>5.2999999999999999E-2</v>
      </c>
      <c r="BS18" s="31">
        <v>1.2010000000000001</v>
      </c>
      <c r="BT18" s="3">
        <f t="shared" si="56"/>
        <v>1.345175335372476</v>
      </c>
      <c r="BU18" s="3">
        <f t="shared" si="45"/>
        <v>2.9333065725425208E-2</v>
      </c>
      <c r="BV18" s="3">
        <f t="shared" si="46"/>
        <v>0.35199678870510248</v>
      </c>
      <c r="BW18" s="3">
        <f t="shared" si="76"/>
        <v>0.38132985443052769</v>
      </c>
      <c r="BX18" s="18">
        <f t="shared" si="48"/>
        <v>0.21851902807592363</v>
      </c>
      <c r="BY18" s="18">
        <f t="shared" si="77"/>
        <v>26.902742382590983</v>
      </c>
      <c r="BZ18" s="39">
        <f t="shared" si="78"/>
        <v>1.3084048596208649E-2</v>
      </c>
    </row>
    <row r="19" spans="2:78" ht="20" customHeight="1" x14ac:dyDescent="0.2">
      <c r="B19" s="16"/>
      <c r="C19" s="2"/>
      <c r="D19" s="2"/>
      <c r="E19" s="29">
        <v>48</v>
      </c>
      <c r="F19" s="22">
        <f t="shared" si="57"/>
        <v>0.9546</v>
      </c>
      <c r="G19" s="22">
        <f t="shared" si="0"/>
        <v>12.02695143573237</v>
      </c>
      <c r="H19" s="46">
        <f t="shared" si="1"/>
        <v>85376.1971830986</v>
      </c>
      <c r="I19" s="35">
        <v>2.6594000000000002</v>
      </c>
      <c r="J19" s="31">
        <v>2.9000000000000001E-2</v>
      </c>
      <c r="K19" s="31">
        <v>0.94099999999999995</v>
      </c>
      <c r="L19" s="3">
        <f t="shared" si="2"/>
        <v>1.0539633560245627</v>
      </c>
      <c r="M19" s="3">
        <f t="shared" si="3"/>
        <v>2.1096368519417767</v>
      </c>
      <c r="N19" s="3">
        <f t="shared" si="4"/>
        <v>0</v>
      </c>
      <c r="O19" s="3">
        <f t="shared" si="58"/>
        <v>2.1096368519417767</v>
      </c>
      <c r="P19" s="18">
        <f t="shared" si="6"/>
        <v>0</v>
      </c>
      <c r="Q19" s="18">
        <f t="shared" si="59"/>
        <v>129.6008120023148</v>
      </c>
      <c r="R19" s="39">
        <f t="shared" si="60"/>
        <v>0</v>
      </c>
      <c r="S19" s="35">
        <v>2.4559000000000002</v>
      </c>
      <c r="T19" s="31">
        <v>3.3000000000000002E-2</v>
      </c>
      <c r="U19" s="31">
        <v>0.93</v>
      </c>
      <c r="V19" s="3">
        <f t="shared" si="51"/>
        <v>1.0416428492059973</v>
      </c>
      <c r="W19" s="3">
        <f t="shared" si="10"/>
        <v>1.7573100101410801</v>
      </c>
      <c r="X19" s="3">
        <f t="shared" si="11"/>
        <v>3.5146200202821603</v>
      </c>
      <c r="Y19" s="3">
        <f t="shared" si="61"/>
        <v>5.2719300304232402</v>
      </c>
      <c r="Z19" s="18">
        <f t="shared" si="13"/>
        <v>1.3597402781833969E-2</v>
      </c>
      <c r="AA19" s="18">
        <f t="shared" si="62"/>
        <v>121.25309875218153</v>
      </c>
      <c r="AB19" s="39">
        <f t="shared" si="63"/>
        <v>2.8985816085949117E-2</v>
      </c>
      <c r="AC19" s="35">
        <v>2.2732999999999999</v>
      </c>
      <c r="AD19" s="31">
        <v>2.9000000000000001E-2</v>
      </c>
      <c r="AE19" s="31">
        <v>0.91600000000000004</v>
      </c>
      <c r="AF19" s="3">
        <f t="shared" si="52"/>
        <v>1.0259622041641865</v>
      </c>
      <c r="AG19" s="3">
        <f t="shared" si="17"/>
        <v>1.4607153018759462</v>
      </c>
      <c r="AH19" s="3">
        <f t="shared" si="18"/>
        <v>5.8428612075037849</v>
      </c>
      <c r="AI19" s="3">
        <f t="shared" si="64"/>
        <v>7.3035765093797309</v>
      </c>
      <c r="AJ19" s="18">
        <f t="shared" si="20"/>
        <v>2.3184357572738828E-2</v>
      </c>
      <c r="AK19" s="18">
        <f t="shared" si="65"/>
        <v>113.76271821422409</v>
      </c>
      <c r="AL19" s="39">
        <f t="shared" si="66"/>
        <v>5.1360070321994418E-2</v>
      </c>
      <c r="AM19" s="35">
        <v>2.1179999999999999</v>
      </c>
      <c r="AN19" s="31">
        <v>0.03</v>
      </c>
      <c r="AO19" s="31">
        <v>0.90800000000000003</v>
      </c>
      <c r="AP19" s="3">
        <f t="shared" si="53"/>
        <v>1.0170018355688661</v>
      </c>
      <c r="AQ19" s="3">
        <f t="shared" si="24"/>
        <v>1.2459044475941647</v>
      </c>
      <c r="AR19" s="3">
        <f t="shared" si="25"/>
        <v>7.4754266855649876</v>
      </c>
      <c r="AS19" s="3">
        <f t="shared" si="67"/>
        <v>8.7213311331591523</v>
      </c>
      <c r="AT19" s="18">
        <f t="shared" si="27"/>
        <v>3.5350074376823248E-2</v>
      </c>
      <c r="AU19" s="18">
        <f t="shared" si="68"/>
        <v>107.3922028936064</v>
      </c>
      <c r="AV19" s="39">
        <f t="shared" si="69"/>
        <v>6.9608653925936348E-2</v>
      </c>
      <c r="AW19" s="35">
        <v>1.9307000000000001</v>
      </c>
      <c r="AX19" s="31">
        <v>3.9E-2</v>
      </c>
      <c r="AY19" s="31">
        <v>0.90100000000000002</v>
      </c>
      <c r="AZ19" s="3">
        <f t="shared" si="54"/>
        <v>1.0091615130479608</v>
      </c>
      <c r="BA19" s="3">
        <f t="shared" si="31"/>
        <v>1.0193898445346248</v>
      </c>
      <c r="BB19" s="3">
        <f t="shared" si="32"/>
        <v>8.1551187562769982</v>
      </c>
      <c r="BC19" s="3">
        <f t="shared" si="70"/>
        <v>9.1745086008116239</v>
      </c>
      <c r="BD19" s="18">
        <f t="shared" si="34"/>
        <v>6.0332358878711238E-2</v>
      </c>
      <c r="BE19" s="18">
        <f t="shared" si="71"/>
        <v>99.709025047169263</v>
      </c>
      <c r="BF19" s="39">
        <f t="shared" si="72"/>
        <v>8.1789173571991738E-2</v>
      </c>
      <c r="BG19" s="35">
        <v>1.5488999999999999</v>
      </c>
      <c r="BH19" s="31">
        <v>5.0999999999999997E-2</v>
      </c>
      <c r="BI19" s="31">
        <v>0.90300000000000002</v>
      </c>
      <c r="BJ19" s="3">
        <f t="shared" si="55"/>
        <v>1.0114016051967909</v>
      </c>
      <c r="BK19" s="3">
        <f t="shared" si="38"/>
        <v>0.65899692445171876</v>
      </c>
      <c r="BL19" s="3">
        <f t="shared" si="39"/>
        <v>6.5899692445171869</v>
      </c>
      <c r="BM19" s="3">
        <f t="shared" si="73"/>
        <v>7.2489661689689058</v>
      </c>
      <c r="BN19" s="18">
        <f t="shared" si="41"/>
        <v>9.905851348230045E-2</v>
      </c>
      <c r="BO19" s="18">
        <f t="shared" si="74"/>
        <v>84.047320285985563</v>
      </c>
      <c r="BP19" s="39">
        <f t="shared" si="75"/>
        <v>7.8407844796165721E-2</v>
      </c>
      <c r="BQ19" s="35">
        <v>1.2392000000000001</v>
      </c>
      <c r="BR19" s="31">
        <v>5.7000000000000002E-2</v>
      </c>
      <c r="BS19" s="31">
        <v>0.88100000000000001</v>
      </c>
      <c r="BT19" s="3">
        <f t="shared" si="56"/>
        <v>0.98676059155965978</v>
      </c>
      <c r="BU19" s="3">
        <f t="shared" si="45"/>
        <v>0.40150943385449828</v>
      </c>
      <c r="BV19" s="3">
        <f t="shared" si="46"/>
        <v>4.8181132062539795</v>
      </c>
      <c r="BW19" s="3">
        <f t="shared" si="76"/>
        <v>5.2196226401084775</v>
      </c>
      <c r="BX19" s="18">
        <f t="shared" si="48"/>
        <v>0.12646025356823359</v>
      </c>
      <c r="BY19" s="18">
        <f t="shared" si="77"/>
        <v>71.34320827828887</v>
      </c>
      <c r="BZ19" s="39">
        <f t="shared" si="78"/>
        <v>6.7534294048845367E-2</v>
      </c>
    </row>
    <row r="20" spans="2:78" ht="20" customHeight="1" x14ac:dyDescent="0.2">
      <c r="B20" s="16"/>
      <c r="C20" s="2"/>
      <c r="D20" s="17"/>
      <c r="E20" s="29">
        <v>50</v>
      </c>
      <c r="F20" s="22">
        <f t="shared" si="57"/>
        <v>0.99460000000000004</v>
      </c>
      <c r="G20" s="22">
        <f t="shared" si="0"/>
        <v>12.530909174501796</v>
      </c>
      <c r="H20" s="46">
        <f t="shared" si="1"/>
        <v>88953.661971830996</v>
      </c>
      <c r="I20" s="36">
        <v>2.6932999999999998</v>
      </c>
      <c r="J20" s="32">
        <v>3.6999999999999998E-2</v>
      </c>
      <c r="K20" s="32">
        <v>0.95199999999999996</v>
      </c>
      <c r="L20" s="3">
        <f t="shared" si="2"/>
        <v>1.0662838628431284</v>
      </c>
      <c r="M20" s="3">
        <f t="shared" si="3"/>
        <v>2.2146468679467191</v>
      </c>
      <c r="N20" s="3">
        <f t="shared" si="4"/>
        <v>0</v>
      </c>
      <c r="O20" s="3">
        <f t="shared" si="58"/>
        <v>2.2146468679467191</v>
      </c>
      <c r="P20" s="18">
        <f t="shared" si="6"/>
        <v>0</v>
      </c>
      <c r="Q20" s="18">
        <f t="shared" si="59"/>
        <v>148.15758979289359</v>
      </c>
      <c r="R20" s="39">
        <f t="shared" si="60"/>
        <v>0</v>
      </c>
      <c r="S20" s="36">
        <v>2.4805999999999999</v>
      </c>
      <c r="T20" s="32">
        <v>2.5999999999999999E-2</v>
      </c>
      <c r="U20" s="32">
        <v>0.93500000000000005</v>
      </c>
      <c r="V20" s="3">
        <f t="shared" si="51"/>
        <v>1.0472430795780725</v>
      </c>
      <c r="W20" s="3">
        <f t="shared" si="10"/>
        <v>1.8121653748233777</v>
      </c>
      <c r="X20" s="3">
        <f t="shared" si="11"/>
        <v>3.6243307496467554</v>
      </c>
      <c r="Y20" s="3">
        <f t="shared" si="61"/>
        <v>5.4364961244701329</v>
      </c>
      <c r="Z20" s="18">
        <f t="shared" si="13"/>
        <v>1.0828609564975764E-2</v>
      </c>
      <c r="AA20" s="18">
        <f t="shared" si="62"/>
        <v>138.28907779936077</v>
      </c>
      <c r="AB20" s="39">
        <f t="shared" si="63"/>
        <v>2.6208365890653937E-2</v>
      </c>
      <c r="AC20" s="36">
        <v>2.3127</v>
      </c>
      <c r="AD20" s="32">
        <v>3.5000000000000003E-2</v>
      </c>
      <c r="AE20" s="32">
        <v>0.92600000000000005</v>
      </c>
      <c r="AF20" s="3">
        <f t="shared" si="52"/>
        <v>1.0371626649083372</v>
      </c>
      <c r="AG20" s="3">
        <f t="shared" si="17"/>
        <v>1.5449758731355085</v>
      </c>
      <c r="AH20" s="3">
        <f t="shared" si="18"/>
        <v>6.1799034925420342</v>
      </c>
      <c r="AI20" s="3">
        <f t="shared" si="64"/>
        <v>7.724879365677543</v>
      </c>
      <c r="AJ20" s="18">
        <f t="shared" si="20"/>
        <v>2.8595397553155922E-2</v>
      </c>
      <c r="AK20" s="18">
        <f t="shared" si="65"/>
        <v>130.49912404424009</v>
      </c>
      <c r="AL20" s="39">
        <f t="shared" si="66"/>
        <v>4.73559001855599E-2</v>
      </c>
      <c r="AM20" s="35">
        <v>2.1697000000000002</v>
      </c>
      <c r="AN20" s="31">
        <v>3.5000000000000003E-2</v>
      </c>
      <c r="AO20" s="31">
        <v>0.92200000000000004</v>
      </c>
      <c r="AP20" s="3">
        <f t="shared" si="53"/>
        <v>1.0326824806106769</v>
      </c>
      <c r="AQ20" s="3">
        <f t="shared" si="24"/>
        <v>1.3481007417682356</v>
      </c>
      <c r="AR20" s="3">
        <f t="shared" si="25"/>
        <v>8.088604450609413</v>
      </c>
      <c r="AS20" s="3">
        <f t="shared" si="67"/>
        <v>9.4367051923776479</v>
      </c>
      <c r="AT20" s="18">
        <f t="shared" si="27"/>
        <v>4.2523329982839746E-2</v>
      </c>
      <c r="AU20" s="18">
        <f t="shared" si="68"/>
        <v>123.86444038145119</v>
      </c>
      <c r="AV20" s="39">
        <f t="shared" si="69"/>
        <v>6.5302070761389316E-2</v>
      </c>
      <c r="AW20" s="36">
        <v>2.0023</v>
      </c>
      <c r="AX20" s="32">
        <v>2.8000000000000001E-2</v>
      </c>
      <c r="AY20" s="32">
        <v>0.91700000000000004</v>
      </c>
      <c r="AZ20" s="3">
        <f t="shared" si="54"/>
        <v>1.0270822502386017</v>
      </c>
      <c r="BA20" s="3">
        <f t="shared" si="31"/>
        <v>1.135685533284235</v>
      </c>
      <c r="BB20" s="3">
        <f t="shared" si="32"/>
        <v>9.0854842662738804</v>
      </c>
      <c r="BC20" s="3">
        <f t="shared" si="70"/>
        <v>10.221169799558115</v>
      </c>
      <c r="BD20" s="18">
        <f t="shared" si="34"/>
        <v>4.4867597932678187E-2</v>
      </c>
      <c r="BE20" s="18">
        <f t="shared" si="71"/>
        <v>116.09768482095565</v>
      </c>
      <c r="BF20" s="39">
        <f t="shared" si="72"/>
        <v>7.8257238981857366E-2</v>
      </c>
      <c r="BG20" s="36">
        <v>1.7899</v>
      </c>
      <c r="BH20" s="32">
        <v>3.2000000000000001E-2</v>
      </c>
      <c r="BI20" s="32">
        <v>0.91400000000000003</v>
      </c>
      <c r="BJ20" s="3">
        <f t="shared" si="55"/>
        <v>1.0237221120153566</v>
      </c>
      <c r="BK20" s="3">
        <f t="shared" si="38"/>
        <v>0.90159408772781691</v>
      </c>
      <c r="BL20" s="3">
        <f t="shared" si="39"/>
        <v>9.0159408772781688</v>
      </c>
      <c r="BM20" s="3">
        <f t="shared" si="73"/>
        <v>9.9175349650059861</v>
      </c>
      <c r="BN20" s="18">
        <f t="shared" si="41"/>
        <v>6.3677865827658289E-2</v>
      </c>
      <c r="BO20" s="18">
        <f t="shared" si="74"/>
        <v>106.24309174419787</v>
      </c>
      <c r="BP20" s="39">
        <f t="shared" si="75"/>
        <v>8.4861431734177165E-2</v>
      </c>
      <c r="BQ20" s="36">
        <v>1.5575000000000001</v>
      </c>
      <c r="BR20" s="32">
        <v>3.3000000000000002E-2</v>
      </c>
      <c r="BS20" s="32">
        <v>0.91</v>
      </c>
      <c r="BT20" s="3">
        <f t="shared" si="56"/>
        <v>1.0192419277176963</v>
      </c>
      <c r="BU20" s="3">
        <f t="shared" si="45"/>
        <v>0.67670599333121018</v>
      </c>
      <c r="BV20" s="3">
        <f t="shared" si="46"/>
        <v>8.1204719199745217</v>
      </c>
      <c r="BW20" s="3">
        <f t="shared" si="76"/>
        <v>8.7971779133057311</v>
      </c>
      <c r="BX20" s="18">
        <f t="shared" si="48"/>
        <v>7.8113140781385398E-2</v>
      </c>
      <c r="BY20" s="18">
        <f t="shared" si="77"/>
        <v>95.460570882434652</v>
      </c>
      <c r="BZ20" s="39">
        <f t="shared" si="78"/>
        <v>8.50662409087765E-2</v>
      </c>
    </row>
    <row r="21" spans="2:78" ht="20" customHeight="1" x14ac:dyDescent="0.2">
      <c r="B21" s="2"/>
      <c r="C21" s="2"/>
      <c r="D21" s="17"/>
      <c r="E21" s="29">
        <v>52</v>
      </c>
      <c r="F21" s="22">
        <f t="shared" si="57"/>
        <v>1.0346</v>
      </c>
      <c r="G21" s="22">
        <f t="shared" si="0"/>
        <v>13.034866913271221</v>
      </c>
      <c r="H21" s="46">
        <f t="shared" si="1"/>
        <v>92531.126760563377</v>
      </c>
      <c r="I21" s="36">
        <v>2.7351000000000001</v>
      </c>
      <c r="J21" s="32">
        <v>5.0999999999999997E-2</v>
      </c>
      <c r="K21" s="32">
        <v>0.95199999999999996</v>
      </c>
      <c r="L21" s="3">
        <f t="shared" si="2"/>
        <v>1.0662838628431284</v>
      </c>
      <c r="M21" s="3">
        <f t="shared" si="3"/>
        <v>2.2839229228833879</v>
      </c>
      <c r="N21" s="3">
        <f t="shared" si="4"/>
        <v>0</v>
      </c>
      <c r="O21" s="3">
        <f t="shared" si="58"/>
        <v>2.2839229228833879</v>
      </c>
      <c r="P21" s="18">
        <f t="shared" si="6"/>
        <v>0</v>
      </c>
      <c r="Q21" s="18">
        <f t="shared" si="59"/>
        <v>168.94445826131042</v>
      </c>
      <c r="R21" s="39">
        <f t="shared" si="60"/>
        <v>0</v>
      </c>
      <c r="S21" s="36">
        <v>2.5529999999999999</v>
      </c>
      <c r="T21" s="32">
        <v>3.3000000000000002E-2</v>
      </c>
      <c r="U21" s="32">
        <v>0.94499999999999995</v>
      </c>
      <c r="V21" s="3">
        <f t="shared" si="51"/>
        <v>1.058443540322223</v>
      </c>
      <c r="W21" s="3">
        <f t="shared" si="10"/>
        <v>1.9607687388499566</v>
      </c>
      <c r="X21" s="3">
        <f t="shared" si="11"/>
        <v>3.9215374776999132</v>
      </c>
      <c r="Y21" s="3">
        <f t="shared" si="61"/>
        <v>5.8823062165498694</v>
      </c>
      <c r="Z21" s="18">
        <f t="shared" si="13"/>
        <v>1.4039565983636579E-2</v>
      </c>
      <c r="AA21" s="18">
        <f t="shared" si="62"/>
        <v>159.43477205396451</v>
      </c>
      <c r="AB21" s="39">
        <f t="shared" si="63"/>
        <v>2.4596500670334167E-2</v>
      </c>
      <c r="AC21" s="36">
        <v>2.3973</v>
      </c>
      <c r="AD21" s="32">
        <v>3.3000000000000002E-2</v>
      </c>
      <c r="AE21" s="32">
        <v>0.93600000000000005</v>
      </c>
      <c r="AF21" s="3">
        <f t="shared" si="52"/>
        <v>1.0483631256524877</v>
      </c>
      <c r="AG21" s="3">
        <f t="shared" si="17"/>
        <v>1.6961239859609489</v>
      </c>
      <c r="AH21" s="3">
        <f t="shared" si="18"/>
        <v>6.7844959438437957</v>
      </c>
      <c r="AI21" s="3">
        <f t="shared" si="64"/>
        <v>8.4806199298047442</v>
      </c>
      <c r="AJ21" s="18">
        <f t="shared" si="20"/>
        <v>2.7546838218415103E-2</v>
      </c>
      <c r="AK21" s="18">
        <f t="shared" si="65"/>
        <v>151.30375534620092</v>
      </c>
      <c r="AL21" s="39">
        <f t="shared" si="66"/>
        <v>4.4840234985047564E-2</v>
      </c>
      <c r="AM21" s="36">
        <v>2.2307999999999999</v>
      </c>
      <c r="AN21" s="32">
        <v>2.9000000000000001E-2</v>
      </c>
      <c r="AO21" s="32">
        <v>0.93</v>
      </c>
      <c r="AP21" s="3">
        <f t="shared" si="53"/>
        <v>1.0416428492059973</v>
      </c>
      <c r="AQ21" s="3">
        <f t="shared" si="24"/>
        <v>1.4499342084214755</v>
      </c>
      <c r="AR21" s="3">
        <f t="shared" si="25"/>
        <v>8.6996052505288528</v>
      </c>
      <c r="AS21" s="3">
        <f t="shared" si="67"/>
        <v>10.149539458950329</v>
      </c>
      <c r="AT21" s="18">
        <f t="shared" si="27"/>
        <v>3.5847698243016819E-2</v>
      </c>
      <c r="AU21" s="18">
        <f t="shared" si="68"/>
        <v>142.60873747951729</v>
      </c>
      <c r="AV21" s="39">
        <f t="shared" si="69"/>
        <v>6.1003311608297257E-2</v>
      </c>
      <c r="AW21" s="36">
        <v>2.0472999999999999</v>
      </c>
      <c r="AX21" s="32">
        <v>3.2000000000000001E-2</v>
      </c>
      <c r="AY21" s="32">
        <v>0.92800000000000005</v>
      </c>
      <c r="AZ21" s="3">
        <f t="shared" si="54"/>
        <v>1.0394027570571671</v>
      </c>
      <c r="BA21" s="3">
        <f t="shared" si="31"/>
        <v>1.2159621396034213</v>
      </c>
      <c r="BB21" s="3">
        <f t="shared" si="32"/>
        <v>9.72769711682737</v>
      </c>
      <c r="BC21" s="3">
        <f t="shared" si="70"/>
        <v>10.943659256430792</v>
      </c>
      <c r="BD21" s="18">
        <f t="shared" si="34"/>
        <v>5.2514840104502372E-2</v>
      </c>
      <c r="BE21" s="18">
        <f t="shared" si="71"/>
        <v>133.02594001082994</v>
      </c>
      <c r="BF21" s="39">
        <f t="shared" si="72"/>
        <v>7.3126317438804919E-2</v>
      </c>
      <c r="BG21" s="36">
        <v>1.8514999999999999</v>
      </c>
      <c r="BH21" s="32">
        <v>2.9000000000000001E-2</v>
      </c>
      <c r="BI21" s="32">
        <v>0.92800000000000005</v>
      </c>
      <c r="BJ21" s="3">
        <f t="shared" si="55"/>
        <v>1.0394027570571671</v>
      </c>
      <c r="BK21" s="3">
        <f t="shared" si="38"/>
        <v>0.99449937102180097</v>
      </c>
      <c r="BL21" s="3">
        <f t="shared" si="39"/>
        <v>9.944993710218009</v>
      </c>
      <c r="BM21" s="3">
        <f t="shared" si="73"/>
        <v>10.93949308123981</v>
      </c>
      <c r="BN21" s="18">
        <f t="shared" si="41"/>
        <v>5.9489467305881588E-2</v>
      </c>
      <c r="BO21" s="18">
        <f t="shared" si="74"/>
        <v>122.80080788892813</v>
      </c>
      <c r="BP21" s="39">
        <f t="shared" si="75"/>
        <v>8.0984758009191096E-2</v>
      </c>
      <c r="BQ21" s="36">
        <v>1.6201000000000001</v>
      </c>
      <c r="BR21" s="32">
        <v>2.7E-2</v>
      </c>
      <c r="BS21" s="32">
        <v>0.92400000000000004</v>
      </c>
      <c r="BT21" s="3">
        <f t="shared" si="56"/>
        <v>1.0349225727595071</v>
      </c>
      <c r="BU21" s="3">
        <f t="shared" si="45"/>
        <v>0.7548987635713752</v>
      </c>
      <c r="BV21" s="3">
        <f t="shared" si="46"/>
        <v>9.0587851628565019</v>
      </c>
      <c r="BW21" s="3">
        <f t="shared" si="76"/>
        <v>9.8136839264278777</v>
      </c>
      <c r="BX21" s="18">
        <f t="shared" si="48"/>
        <v>6.5892363016534325E-2</v>
      </c>
      <c r="BY21" s="18">
        <f t="shared" si="77"/>
        <v>110.71656083577143</v>
      </c>
      <c r="BZ21" s="39">
        <f t="shared" si="78"/>
        <v>8.1819603991254916E-2</v>
      </c>
    </row>
    <row r="22" spans="2:78" ht="20" customHeight="1" x14ac:dyDescent="0.2">
      <c r="B22" s="17"/>
      <c r="C22" s="17"/>
      <c r="D22" s="17"/>
      <c r="E22" s="29">
        <v>54</v>
      </c>
      <c r="F22" s="22">
        <f t="shared" si="57"/>
        <v>1.0746</v>
      </c>
      <c r="G22" s="22">
        <f t="shared" si="0"/>
        <v>13.538824652040649</v>
      </c>
      <c r="H22" s="46">
        <f t="shared" si="1"/>
        <v>96108.591549295772</v>
      </c>
      <c r="I22" s="35">
        <v>2.7397</v>
      </c>
      <c r="J22" s="31">
        <v>3.9E-2</v>
      </c>
      <c r="K22" s="32">
        <v>0.94699999999999995</v>
      </c>
      <c r="L22" s="3">
        <f t="shared" si="2"/>
        <v>1.0606836324710531</v>
      </c>
      <c r="M22" s="3">
        <f t="shared" si="3"/>
        <v>2.2676034289600611</v>
      </c>
      <c r="N22" s="3">
        <f t="shared" si="4"/>
        <v>0</v>
      </c>
      <c r="O22" s="3">
        <f t="shared" si="58"/>
        <v>2.2676034289600611</v>
      </c>
      <c r="P22" s="18">
        <f t="shared" si="6"/>
        <v>0</v>
      </c>
      <c r="Q22" s="18">
        <f t="shared" si="59"/>
        <v>189.57633512495369</v>
      </c>
      <c r="R22" s="39">
        <f t="shared" si="60"/>
        <v>0</v>
      </c>
      <c r="S22" s="35">
        <v>2.5823999999999998</v>
      </c>
      <c r="T22" s="31">
        <v>3.9E-2</v>
      </c>
      <c r="U22" s="32">
        <v>0.94399999999999995</v>
      </c>
      <c r="V22" s="3">
        <f t="shared" si="51"/>
        <v>1.0573234942478078</v>
      </c>
      <c r="W22" s="3">
        <f t="shared" si="10"/>
        <v>2.00194500206065</v>
      </c>
      <c r="X22" s="3">
        <f t="shared" si="11"/>
        <v>4.0038900041212999</v>
      </c>
      <c r="Y22" s="3">
        <f t="shared" si="61"/>
        <v>6.0058350061819503</v>
      </c>
      <c r="Z22" s="18">
        <f t="shared" si="13"/>
        <v>1.6557117126530768E-2</v>
      </c>
      <c r="AA22" s="18">
        <f t="shared" si="62"/>
        <v>180.37166879314665</v>
      </c>
      <c r="AB22" s="39">
        <f t="shared" si="63"/>
        <v>2.2197998338159362E-2</v>
      </c>
      <c r="AC22" s="35">
        <v>2.4285000000000001</v>
      </c>
      <c r="AD22" s="31">
        <v>3.2000000000000001E-2</v>
      </c>
      <c r="AE22" s="32">
        <v>0.94</v>
      </c>
      <c r="AF22" s="3">
        <f t="shared" si="52"/>
        <v>1.0528433099501477</v>
      </c>
      <c r="AG22" s="3">
        <f t="shared" si="17"/>
        <v>1.755468538296231</v>
      </c>
      <c r="AH22" s="3">
        <f t="shared" si="18"/>
        <v>7.0218741531849238</v>
      </c>
      <c r="AI22" s="3">
        <f t="shared" si="64"/>
        <v>8.7773426914811541</v>
      </c>
      <c r="AJ22" s="18">
        <f t="shared" si="20"/>
        <v>2.6940881807104109E-2</v>
      </c>
      <c r="AK22" s="18">
        <f t="shared" si="65"/>
        <v>171.36595901269465</v>
      </c>
      <c r="AL22" s="39">
        <f t="shared" si="66"/>
        <v>4.0975898560254603E-2</v>
      </c>
      <c r="AM22" s="36">
        <v>2.2555000000000001</v>
      </c>
      <c r="AN22" s="32">
        <v>2.9000000000000001E-2</v>
      </c>
      <c r="AO22" s="32">
        <v>0.93600000000000005</v>
      </c>
      <c r="AP22" s="3">
        <f t="shared" si="53"/>
        <v>1.0483631256524877</v>
      </c>
      <c r="AQ22" s="3">
        <f t="shared" si="24"/>
        <v>1.5014071783165044</v>
      </c>
      <c r="AR22" s="3">
        <f t="shared" si="25"/>
        <v>9.008443069899025</v>
      </c>
      <c r="AS22" s="3">
        <f t="shared" si="67"/>
        <v>10.50985024821553</v>
      </c>
      <c r="AT22" s="18">
        <f t="shared" si="27"/>
        <v>3.6311741287910815E-2</v>
      </c>
      <c r="AU22" s="18">
        <f t="shared" si="68"/>
        <v>161.24258154668945</v>
      </c>
      <c r="AV22" s="39">
        <f t="shared" si="69"/>
        <v>5.5868883910733823E-2</v>
      </c>
      <c r="AW22" s="35">
        <v>2.0815999999999999</v>
      </c>
      <c r="AX22" s="31">
        <v>2.7E-2</v>
      </c>
      <c r="AY22" s="32">
        <v>0.93400000000000005</v>
      </c>
      <c r="AZ22" s="3">
        <f t="shared" si="54"/>
        <v>1.0461230335036575</v>
      </c>
      <c r="BA22" s="3">
        <f t="shared" si="31"/>
        <v>1.2733548255974849</v>
      </c>
      <c r="BB22" s="3">
        <f t="shared" si="32"/>
        <v>10.186838604779879</v>
      </c>
      <c r="BC22" s="3">
        <f t="shared" si="70"/>
        <v>11.460193430377364</v>
      </c>
      <c r="BD22" s="18">
        <f t="shared" si="34"/>
        <v>4.4884214931982032E-2</v>
      </c>
      <c r="BE22" s="18">
        <f t="shared" si="71"/>
        <v>151.06653911120796</v>
      </c>
      <c r="BF22" s="39">
        <f t="shared" si="72"/>
        <v>6.7432792627100668E-2</v>
      </c>
      <c r="BG22" s="35">
        <v>1.8724000000000001</v>
      </c>
      <c r="BH22" s="31">
        <v>2.5000000000000001E-2</v>
      </c>
      <c r="BI22" s="32">
        <v>0.93500000000000005</v>
      </c>
      <c r="BJ22" s="3">
        <f t="shared" si="55"/>
        <v>1.0472430795780725</v>
      </c>
      <c r="BK22" s="3">
        <f t="shared" si="38"/>
        <v>1.0324799202915722</v>
      </c>
      <c r="BL22" s="3">
        <f t="shared" si="39"/>
        <v>10.324799202915722</v>
      </c>
      <c r="BM22" s="3">
        <f t="shared" si="73"/>
        <v>11.357279123207295</v>
      </c>
      <c r="BN22" s="18">
        <f t="shared" si="41"/>
        <v>5.206062290853733E-2</v>
      </c>
      <c r="BO22" s="18">
        <f t="shared" si="74"/>
        <v>138.82485953959937</v>
      </c>
      <c r="BP22" s="39">
        <f t="shared" si="75"/>
        <v>7.4372840982206104E-2</v>
      </c>
      <c r="BQ22" s="35">
        <v>1.6805000000000001</v>
      </c>
      <c r="BR22" s="31">
        <v>2.9000000000000001E-2</v>
      </c>
      <c r="BS22" s="32">
        <v>0.92900000000000005</v>
      </c>
      <c r="BT22" s="3">
        <f t="shared" si="56"/>
        <v>1.0405228031315823</v>
      </c>
      <c r="BU22" s="3">
        <f t="shared" si="45"/>
        <v>0.82104996927428298</v>
      </c>
      <c r="BV22" s="3">
        <f t="shared" si="46"/>
        <v>9.8525996312913957</v>
      </c>
      <c r="BW22" s="3">
        <f t="shared" si="76"/>
        <v>10.673649600565678</v>
      </c>
      <c r="BX22" s="18">
        <f t="shared" si="48"/>
        <v>7.1541295732111168E-2</v>
      </c>
      <c r="BY22" s="18">
        <f t="shared" si="77"/>
        <v>127.59551771459131</v>
      </c>
      <c r="BZ22" s="39">
        <f t="shared" si="78"/>
        <v>7.7217443118416787E-2</v>
      </c>
    </row>
    <row r="23" spans="2:78" ht="20" customHeight="1" x14ac:dyDescent="0.2">
      <c r="B23" s="17"/>
      <c r="C23" s="17"/>
      <c r="D23" s="17"/>
      <c r="E23" s="29">
        <v>56</v>
      </c>
      <c r="F23" s="22">
        <f t="shared" si="57"/>
        <v>1.1146</v>
      </c>
      <c r="G23" s="23">
        <f t="shared" si="0"/>
        <v>14.042782390810077</v>
      </c>
      <c r="H23" s="47">
        <f t="shared" si="1"/>
        <v>99686.056338028182</v>
      </c>
      <c r="I23" s="36">
        <v>2.7702</v>
      </c>
      <c r="J23" s="32">
        <v>4.1000000000000002E-2</v>
      </c>
      <c r="K23" s="32">
        <v>0.95899999999999996</v>
      </c>
      <c r="L23" s="3">
        <f t="shared" si="2"/>
        <v>1.0741241853640338</v>
      </c>
      <c r="M23" s="3">
        <f t="shared" si="3"/>
        <v>2.3775003622994251</v>
      </c>
      <c r="N23" s="3">
        <f t="shared" si="4"/>
        <v>0</v>
      </c>
      <c r="O23" s="3">
        <f t="shared" si="58"/>
        <v>2.3775003622994251</v>
      </c>
      <c r="P23" s="18">
        <f t="shared" si="6"/>
        <v>0</v>
      </c>
      <c r="Q23" s="18">
        <f t="shared" si="59"/>
        <v>213.53558003568514</v>
      </c>
      <c r="R23" s="39">
        <f t="shared" si="60"/>
        <v>0</v>
      </c>
      <c r="S23" s="36">
        <v>2.6156000000000001</v>
      </c>
      <c r="T23" s="32">
        <v>2.5000000000000001E-2</v>
      </c>
      <c r="U23" s="32">
        <v>0.95199999999999996</v>
      </c>
      <c r="V23" s="3">
        <f t="shared" si="51"/>
        <v>1.0662838628431284</v>
      </c>
      <c r="W23" s="3">
        <f t="shared" si="10"/>
        <v>2.0887077671651322</v>
      </c>
      <c r="X23" s="3">
        <f t="shared" si="11"/>
        <v>4.1774155343302644</v>
      </c>
      <c r="Y23" s="3">
        <f t="shared" si="61"/>
        <v>6.2661233014953961</v>
      </c>
      <c r="Z23" s="18">
        <f t="shared" si="13"/>
        <v>1.0794189318424661E-2</v>
      </c>
      <c r="AA23" s="18">
        <f t="shared" si="62"/>
        <v>203.44060092935621</v>
      </c>
      <c r="AB23" s="39">
        <f t="shared" si="63"/>
        <v>2.0533834029426861E-2</v>
      </c>
      <c r="AC23" s="36">
        <v>2.4379</v>
      </c>
      <c r="AD23" s="32">
        <v>3.3000000000000002E-2</v>
      </c>
      <c r="AE23" s="32">
        <v>0.94499999999999995</v>
      </c>
      <c r="AF23" s="3">
        <f t="shared" si="52"/>
        <v>1.058443540322223</v>
      </c>
      <c r="AG23" s="3">
        <f t="shared" si="17"/>
        <v>1.7879547333423709</v>
      </c>
      <c r="AH23" s="3">
        <f t="shared" si="18"/>
        <v>7.1518189333694835</v>
      </c>
      <c r="AI23" s="3">
        <f t="shared" si="64"/>
        <v>8.9397736667118544</v>
      </c>
      <c r="AJ23" s="18">
        <f t="shared" si="20"/>
        <v>2.8079131967273158E-2</v>
      </c>
      <c r="AK23" s="18">
        <f t="shared" si="65"/>
        <v>191.8372517236987</v>
      </c>
      <c r="AL23" s="39">
        <f t="shared" si="66"/>
        <v>3.7280657792523937E-2</v>
      </c>
      <c r="AM23" s="35">
        <v>2.2894999999999999</v>
      </c>
      <c r="AN23" s="31">
        <v>3.3000000000000002E-2</v>
      </c>
      <c r="AO23" s="32">
        <v>0.94</v>
      </c>
      <c r="AP23" s="3">
        <f t="shared" si="53"/>
        <v>1.0528433099501477</v>
      </c>
      <c r="AQ23" s="3">
        <f t="shared" si="24"/>
        <v>1.5602641522581784</v>
      </c>
      <c r="AR23" s="3">
        <f t="shared" si="25"/>
        <v>9.3615849135490699</v>
      </c>
      <c r="AS23" s="3">
        <f t="shared" si="67"/>
        <v>10.921849065807248</v>
      </c>
      <c r="AT23" s="18">
        <f t="shared" si="27"/>
        <v>4.1674176545364171E-2</v>
      </c>
      <c r="AU23" s="18">
        <f t="shared" si="68"/>
        <v>182.14711654013325</v>
      </c>
      <c r="AV23" s="39">
        <f t="shared" si="69"/>
        <v>5.1395734894800774E-2</v>
      </c>
      <c r="AW23" s="36">
        <v>2.1086</v>
      </c>
      <c r="AX23" s="32">
        <v>2.8000000000000001E-2</v>
      </c>
      <c r="AY23" s="32">
        <v>0.93899999999999995</v>
      </c>
      <c r="AZ23" s="3">
        <f t="shared" si="54"/>
        <v>1.0517232638757326</v>
      </c>
      <c r="BA23" s="3">
        <f t="shared" si="31"/>
        <v>1.3206286553488435</v>
      </c>
      <c r="BB23" s="3">
        <f t="shared" si="32"/>
        <v>10.565029242790748</v>
      </c>
      <c r="BC23" s="3">
        <f t="shared" si="70"/>
        <v>11.885657898139591</v>
      </c>
      <c r="BD23" s="18">
        <f t="shared" si="34"/>
        <v>4.7046284725806777E-2</v>
      </c>
      <c r="BE23" s="18">
        <f t="shared" si="71"/>
        <v>170.3348156324042</v>
      </c>
      <c r="BF23" s="39">
        <f t="shared" si="72"/>
        <v>6.2025072229454865E-2</v>
      </c>
      <c r="BG23" s="36">
        <v>1.8882000000000001</v>
      </c>
      <c r="BH23" s="32">
        <v>3.2000000000000001E-2</v>
      </c>
      <c r="BI23" s="32">
        <v>0.94</v>
      </c>
      <c r="BJ23" s="3">
        <f t="shared" si="55"/>
        <v>1.0528433099501477</v>
      </c>
      <c r="BK23" s="3">
        <f t="shared" si="38"/>
        <v>1.0612380706160294</v>
      </c>
      <c r="BL23" s="3">
        <f t="shared" si="39"/>
        <v>10.612380706160293</v>
      </c>
      <c r="BM23" s="3">
        <f t="shared" si="73"/>
        <v>11.673618776776323</v>
      </c>
      <c r="BN23" s="18">
        <f t="shared" si="41"/>
        <v>6.7352204517760264E-2</v>
      </c>
      <c r="BO23" s="18">
        <f t="shared" si="74"/>
        <v>155.94326715223022</v>
      </c>
      <c r="BP23" s="39">
        <f t="shared" si="75"/>
        <v>6.8052830365549516E-2</v>
      </c>
      <c r="BQ23" s="36">
        <v>1.7078</v>
      </c>
      <c r="BR23" s="32">
        <v>2.4E-2</v>
      </c>
      <c r="BS23" s="32">
        <v>0.93600000000000005</v>
      </c>
      <c r="BT23" s="3">
        <f t="shared" si="56"/>
        <v>1.0483631256524877</v>
      </c>
      <c r="BU23" s="3">
        <f t="shared" si="45"/>
        <v>0.86076944735183014</v>
      </c>
      <c r="BV23" s="3">
        <f t="shared" si="46"/>
        <v>10.32923336822196</v>
      </c>
      <c r="BW23" s="3">
        <f t="shared" si="76"/>
        <v>11.19000281557379</v>
      </c>
      <c r="BX23" s="18">
        <f t="shared" si="48"/>
        <v>6.0102192476542027E-2</v>
      </c>
      <c r="BY23" s="18">
        <f t="shared" si="77"/>
        <v>144.16361494794987</v>
      </c>
      <c r="BZ23" s="39">
        <f t="shared" si="78"/>
        <v>7.1649378187078061E-2</v>
      </c>
    </row>
    <row r="24" spans="2:78" ht="20" customHeight="1" x14ac:dyDescent="0.2">
      <c r="B24" s="17"/>
      <c r="C24" s="17"/>
      <c r="D24" s="19"/>
      <c r="E24" s="29">
        <v>58</v>
      </c>
      <c r="F24" s="22">
        <f t="shared" si="57"/>
        <v>1.1545999999999998</v>
      </c>
      <c r="G24" s="23">
        <f t="shared" si="0"/>
        <v>14.546740129579501</v>
      </c>
      <c r="H24" s="47">
        <f t="shared" si="1"/>
        <v>103263.52112676055</v>
      </c>
      <c r="I24" s="37">
        <v>2.8437000000000001</v>
      </c>
      <c r="J24" s="33">
        <v>4.5999999999999999E-2</v>
      </c>
      <c r="K24" s="33">
        <v>0.96299999999999997</v>
      </c>
      <c r="L24" s="3">
        <f t="shared" si="2"/>
        <v>1.0786043696616938</v>
      </c>
      <c r="M24" s="3">
        <f t="shared" si="3"/>
        <v>2.5262786849484957</v>
      </c>
      <c r="N24" s="3">
        <f t="shared" si="4"/>
        <v>0</v>
      </c>
      <c r="O24" s="3">
        <f t="shared" si="58"/>
        <v>2.5262786849484957</v>
      </c>
      <c r="P24" s="18">
        <f t="shared" si="6"/>
        <v>0</v>
      </c>
      <c r="Q24" s="18">
        <f t="shared" si="59"/>
        <v>242.69497444069529</v>
      </c>
      <c r="R24" s="39">
        <f t="shared" si="60"/>
        <v>0</v>
      </c>
      <c r="S24" s="37">
        <v>2.6863999999999999</v>
      </c>
      <c r="T24" s="33">
        <v>4.1000000000000002E-2</v>
      </c>
      <c r="U24" s="33">
        <v>0.95399999999999996</v>
      </c>
      <c r="V24" s="3">
        <f t="shared" si="51"/>
        <v>1.0685239549919585</v>
      </c>
      <c r="W24" s="3">
        <f t="shared" si="10"/>
        <v>2.2125812848013768</v>
      </c>
      <c r="X24" s="3">
        <f t="shared" si="11"/>
        <v>4.4251625696027537</v>
      </c>
      <c r="Y24" s="3">
        <f t="shared" si="61"/>
        <v>6.6377438544041301</v>
      </c>
      <c r="Z24" s="18">
        <f t="shared" si="13"/>
        <v>1.7776928740679623E-2</v>
      </c>
      <c r="AA24" s="18">
        <f t="shared" si="62"/>
        <v>231.27770630075409</v>
      </c>
      <c r="AB24" s="39">
        <f t="shared" si="63"/>
        <v>1.9133545728995865E-2</v>
      </c>
      <c r="AC24" s="37">
        <v>2.5478999999999998</v>
      </c>
      <c r="AD24" s="33">
        <v>0.04</v>
      </c>
      <c r="AE24" s="33">
        <v>0.95199999999999996</v>
      </c>
      <c r="AF24" s="3">
        <f t="shared" si="52"/>
        <v>1.0662838628431284</v>
      </c>
      <c r="AG24" s="3">
        <f t="shared" si="17"/>
        <v>1.9819823467184157</v>
      </c>
      <c r="AH24" s="3">
        <f t="shared" si="18"/>
        <v>7.9279293868736627</v>
      </c>
      <c r="AI24" s="3">
        <f t="shared" si="64"/>
        <v>9.9099117335920788</v>
      </c>
      <c r="AJ24" s="18">
        <f t="shared" si="20"/>
        <v>3.4541405818958919E-2</v>
      </c>
      <c r="AK24" s="18">
        <f t="shared" si="65"/>
        <v>221.22499404784978</v>
      </c>
      <c r="AL24" s="39">
        <f t="shared" si="66"/>
        <v>3.5836499492272078E-2</v>
      </c>
      <c r="AM24" s="36">
        <v>2.3988999999999998</v>
      </c>
      <c r="AN24" s="32">
        <v>3.5000000000000003E-2</v>
      </c>
      <c r="AO24" s="32">
        <v>0.94599999999999995</v>
      </c>
      <c r="AP24" s="3">
        <f t="shared" si="53"/>
        <v>1.0595635863966379</v>
      </c>
      <c r="AQ24" s="3">
        <f t="shared" si="24"/>
        <v>1.7348730046466121</v>
      </c>
      <c r="AR24" s="3">
        <f t="shared" si="25"/>
        <v>10.409238027879672</v>
      </c>
      <c r="AS24" s="3">
        <f t="shared" si="67"/>
        <v>12.144111032526284</v>
      </c>
      <c r="AT24" s="18">
        <f t="shared" si="27"/>
        <v>4.4765938865950906E-2</v>
      </c>
      <c r="AU24" s="18">
        <f t="shared" si="68"/>
        <v>210.41016281548337</v>
      </c>
      <c r="AV24" s="39">
        <f t="shared" si="69"/>
        <v>4.9471175197026609E-2</v>
      </c>
      <c r="AW24" s="37">
        <v>2.2181999999999999</v>
      </c>
      <c r="AX24" s="33">
        <v>2.3E-2</v>
      </c>
      <c r="AY24" s="33">
        <v>0.94199999999999995</v>
      </c>
      <c r="AZ24" s="3">
        <f t="shared" si="54"/>
        <v>1.0550834020989779</v>
      </c>
      <c r="BA24" s="3">
        <f t="shared" si="31"/>
        <v>1.4708362845309395</v>
      </c>
      <c r="BB24" s="3">
        <f t="shared" si="32"/>
        <v>11.766690276247516</v>
      </c>
      <c r="BC24" s="3">
        <f t="shared" si="70"/>
        <v>13.237526560778456</v>
      </c>
      <c r="BD24" s="18">
        <f t="shared" si="34"/>
        <v>3.88924908619016E-2</v>
      </c>
      <c r="BE24" s="18">
        <f t="shared" si="71"/>
        <v>197.29445809274097</v>
      </c>
      <c r="BF24" s="39">
        <f t="shared" si="72"/>
        <v>5.9640247323705473E-2</v>
      </c>
      <c r="BG24" s="37">
        <v>2.0133999999999999</v>
      </c>
      <c r="BH24" s="33">
        <v>2.7E-2</v>
      </c>
      <c r="BI24" s="33">
        <v>0.94399999999999995</v>
      </c>
      <c r="BJ24" s="3">
        <f t="shared" si="55"/>
        <v>1.0573234942478078</v>
      </c>
      <c r="BK24" s="3">
        <f t="shared" si="38"/>
        <v>1.2169290113589701</v>
      </c>
      <c r="BL24" s="3">
        <f t="shared" si="39"/>
        <v>12.1692901135897</v>
      </c>
      <c r="BM24" s="3">
        <f t="shared" si="73"/>
        <v>13.386219124948671</v>
      </c>
      <c r="BN24" s="18">
        <f t="shared" si="41"/>
        <v>5.7313097745683418E-2</v>
      </c>
      <c r="BO24" s="18">
        <f t="shared" si="74"/>
        <v>182.42950885523331</v>
      </c>
      <c r="BP24" s="39">
        <f t="shared" si="75"/>
        <v>6.6706807412646285E-2</v>
      </c>
      <c r="BQ24" s="37">
        <v>1.8090999999999999</v>
      </c>
      <c r="BR24" s="33">
        <v>2.5999999999999999E-2</v>
      </c>
      <c r="BS24" s="33">
        <v>0.94099999999999995</v>
      </c>
      <c r="BT24" s="3">
        <f t="shared" si="56"/>
        <v>1.0539633560245627</v>
      </c>
      <c r="BU24" s="3">
        <f t="shared" si="45"/>
        <v>0.97626005896931534</v>
      </c>
      <c r="BV24" s="3">
        <f t="shared" si="46"/>
        <v>11.715120707631783</v>
      </c>
      <c r="BW24" s="3">
        <f t="shared" si="76"/>
        <v>12.691380766601098</v>
      </c>
      <c r="BX24" s="18">
        <f t="shared" si="48"/>
        <v>6.5808193722698166E-2</v>
      </c>
      <c r="BY24" s="18">
        <f t="shared" si="77"/>
        <v>167.60085099770001</v>
      </c>
      <c r="BZ24" s="39">
        <f t="shared" si="78"/>
        <v>6.9898933316230899E-2</v>
      </c>
    </row>
    <row r="25" spans="2:78" ht="20" customHeight="1" x14ac:dyDescent="0.2">
      <c r="B25" s="17"/>
      <c r="C25" s="17"/>
      <c r="D25" s="19"/>
      <c r="E25" s="29">
        <v>60</v>
      </c>
      <c r="F25" s="22">
        <f t="shared" si="57"/>
        <v>1.1945999999999999</v>
      </c>
      <c r="G25" s="23">
        <f t="shared" si="0"/>
        <v>15.050697868348928</v>
      </c>
      <c r="H25" s="47">
        <f t="shared" si="1"/>
        <v>106840.98591549294</v>
      </c>
      <c r="I25" s="37">
        <v>2.956</v>
      </c>
      <c r="J25" s="33">
        <v>3.5999999999999997E-2</v>
      </c>
      <c r="K25" s="33">
        <v>0.96699999999999997</v>
      </c>
      <c r="L25" s="3">
        <f t="shared" si="2"/>
        <v>1.0830845539593541</v>
      </c>
      <c r="M25" s="3">
        <f t="shared" si="3"/>
        <v>2.7524721613649148</v>
      </c>
      <c r="N25" s="3">
        <f t="shared" si="4"/>
        <v>0</v>
      </c>
      <c r="O25" s="3">
        <f t="shared" si="58"/>
        <v>2.7524721613649148</v>
      </c>
      <c r="P25" s="18">
        <f t="shared" si="6"/>
        <v>0</v>
      </c>
      <c r="Q25" s="18">
        <f t="shared" si="59"/>
        <v>277.83060441048627</v>
      </c>
      <c r="R25" s="39">
        <f t="shared" si="60"/>
        <v>0</v>
      </c>
      <c r="S25" s="37">
        <v>2.7953000000000001</v>
      </c>
      <c r="T25" s="33">
        <v>4.2000000000000003E-2</v>
      </c>
      <c r="U25" s="33">
        <v>0.96099999999999997</v>
      </c>
      <c r="V25" s="3">
        <f t="shared" si="51"/>
        <v>1.0763642775128637</v>
      </c>
      <c r="W25" s="3">
        <f t="shared" si="10"/>
        <v>2.4308868928013951</v>
      </c>
      <c r="X25" s="3">
        <f t="shared" si="11"/>
        <v>4.8617737856027903</v>
      </c>
      <c r="Y25" s="3">
        <f t="shared" si="61"/>
        <v>7.2926606784041859</v>
      </c>
      <c r="Z25" s="18">
        <f t="shared" si="13"/>
        <v>1.8478733033009509E-2</v>
      </c>
      <c r="AA25" s="18">
        <f t="shared" si="62"/>
        <v>264.91180286859827</v>
      </c>
      <c r="AB25" s="39">
        <f t="shared" si="63"/>
        <v>1.8352424214236805E-2</v>
      </c>
      <c r="AC25" s="37">
        <v>2.6490999999999998</v>
      </c>
      <c r="AD25" s="33">
        <v>0.03</v>
      </c>
      <c r="AE25" s="33">
        <v>0.95799999999999996</v>
      </c>
      <c r="AF25" s="3">
        <f t="shared" si="52"/>
        <v>1.0730041392896186</v>
      </c>
      <c r="AG25" s="3">
        <f t="shared" si="17"/>
        <v>2.1696458551126603</v>
      </c>
      <c r="AH25" s="3">
        <f t="shared" si="18"/>
        <v>8.6785834204506411</v>
      </c>
      <c r="AI25" s="3">
        <f t="shared" si="64"/>
        <v>10.848229275563302</v>
      </c>
      <c r="AJ25" s="18">
        <f t="shared" si="20"/>
        <v>2.6233630302330408E-2</v>
      </c>
      <c r="AK25" s="18">
        <f t="shared" si="65"/>
        <v>253.15866792507589</v>
      </c>
      <c r="AL25" s="39">
        <f t="shared" si="66"/>
        <v>3.4281201949676592E-2</v>
      </c>
      <c r="AM25" s="37">
        <v>2.4903</v>
      </c>
      <c r="AN25" s="33">
        <v>3.5000000000000003E-2</v>
      </c>
      <c r="AO25" s="33">
        <v>0.95599999999999996</v>
      </c>
      <c r="AP25" s="3">
        <f t="shared" si="53"/>
        <v>1.0707640471407884</v>
      </c>
      <c r="AQ25" s="3">
        <f t="shared" si="24"/>
        <v>1.9093267154923839</v>
      </c>
      <c r="AR25" s="3">
        <f t="shared" si="25"/>
        <v>11.455960292954302</v>
      </c>
      <c r="AS25" s="3">
        <f t="shared" si="67"/>
        <v>13.365287008446685</v>
      </c>
      <c r="AT25" s="18">
        <f t="shared" si="27"/>
        <v>4.5717366885150913E-2</v>
      </c>
      <c r="AU25" s="18">
        <f t="shared" si="68"/>
        <v>240.39260890297371</v>
      </c>
      <c r="AV25" s="39">
        <f t="shared" si="69"/>
        <v>4.7655210138253919E-2</v>
      </c>
      <c r="AW25" s="37">
        <v>2.33</v>
      </c>
      <c r="AX25" s="33">
        <v>2.5999999999999999E-2</v>
      </c>
      <c r="AY25" s="33">
        <v>0.95</v>
      </c>
      <c r="AZ25" s="3">
        <f t="shared" si="54"/>
        <v>1.0640437706942982</v>
      </c>
      <c r="BA25" s="3">
        <f t="shared" si="31"/>
        <v>1.6505176778950732</v>
      </c>
      <c r="BB25" s="3">
        <f t="shared" si="32"/>
        <v>13.204141423160586</v>
      </c>
      <c r="BC25" s="3">
        <f t="shared" si="70"/>
        <v>14.85465910105566</v>
      </c>
      <c r="BD25" s="18">
        <f t="shared" si="34"/>
        <v>4.4715354204652689E-2</v>
      </c>
      <c r="BE25" s="18">
        <f t="shared" si="71"/>
        <v>227.50596368104058</v>
      </c>
      <c r="BF25" s="39">
        <f t="shared" si="72"/>
        <v>5.8038660655386438E-2</v>
      </c>
      <c r="BG25" s="37">
        <v>2.1440000000000001</v>
      </c>
      <c r="BH25" s="33">
        <v>3.2000000000000001E-2</v>
      </c>
      <c r="BI25" s="33">
        <v>0.94599999999999995</v>
      </c>
      <c r="BJ25" s="3">
        <f t="shared" si="55"/>
        <v>1.0595635863966379</v>
      </c>
      <c r="BK25" s="3">
        <f t="shared" si="38"/>
        <v>1.3857757665183661</v>
      </c>
      <c r="BL25" s="3">
        <f t="shared" si="39"/>
        <v>13.85775766518366</v>
      </c>
      <c r="BM25" s="3">
        <f t="shared" si="73"/>
        <v>15.243533431702026</v>
      </c>
      <c r="BN25" s="18">
        <f t="shared" si="41"/>
        <v>6.8214763986210902E-2</v>
      </c>
      <c r="BO25" s="18">
        <f t="shared" si="74"/>
        <v>212.55327490200398</v>
      </c>
      <c r="BP25" s="39">
        <f t="shared" si="75"/>
        <v>6.5196632098812268E-2</v>
      </c>
      <c r="BQ25" s="37">
        <v>1.9077</v>
      </c>
      <c r="BR25" s="33">
        <v>2.8000000000000001E-2</v>
      </c>
      <c r="BS25" s="33">
        <v>0.95099999999999996</v>
      </c>
      <c r="BT25" s="3">
        <f t="shared" si="56"/>
        <v>1.0651638167687132</v>
      </c>
      <c r="BU25" s="3">
        <f t="shared" si="45"/>
        <v>1.1087721806628461</v>
      </c>
      <c r="BV25" s="3">
        <f t="shared" si="46"/>
        <v>13.305266167954152</v>
      </c>
      <c r="BW25" s="3">
        <f t="shared" si="76"/>
        <v>14.414038348616998</v>
      </c>
      <c r="BX25" s="18">
        <f t="shared" si="48"/>
        <v>7.2384643700735912E-2</v>
      </c>
      <c r="BY25" s="18">
        <f t="shared" si="77"/>
        <v>193.55692888863655</v>
      </c>
      <c r="BZ25" s="39">
        <f t="shared" si="78"/>
        <v>6.8740841489634136E-2</v>
      </c>
    </row>
    <row r="26" spans="2:78" ht="20" customHeight="1" x14ac:dyDescent="0.2">
      <c r="B26" s="19"/>
      <c r="C26" s="19"/>
      <c r="D26" s="19"/>
      <c r="E26" s="29">
        <v>62</v>
      </c>
      <c r="F26" s="22">
        <f t="shared" si="57"/>
        <v>1.2345999999999999</v>
      </c>
      <c r="G26" s="23">
        <f t="shared" si="0"/>
        <v>15.554655607118354</v>
      </c>
      <c r="H26" s="47">
        <f t="shared" si="1"/>
        <v>110418.45070422534</v>
      </c>
      <c r="I26" s="37">
        <v>3.0518999999999998</v>
      </c>
      <c r="J26" s="33">
        <v>4.2999999999999997E-2</v>
      </c>
      <c r="K26" s="33">
        <v>0.97099999999999997</v>
      </c>
      <c r="L26" s="3">
        <f t="shared" si="2"/>
        <v>1.0875647382570144</v>
      </c>
      <c r="M26" s="3">
        <f t="shared" si="3"/>
        <v>2.9582861879344406</v>
      </c>
      <c r="N26" s="3">
        <f t="shared" si="4"/>
        <v>0</v>
      </c>
      <c r="O26" s="3">
        <f t="shared" si="58"/>
        <v>2.9582861879344406</v>
      </c>
      <c r="P26" s="18">
        <f t="shared" si="6"/>
        <v>0</v>
      </c>
      <c r="Q26" s="18">
        <f t="shared" si="59"/>
        <v>315.19430847123823</v>
      </c>
      <c r="R26" s="39">
        <f t="shared" si="60"/>
        <v>0</v>
      </c>
      <c r="S26" s="37">
        <v>2.8683999999999998</v>
      </c>
      <c r="T26" s="33">
        <v>4.5999999999999999E-2</v>
      </c>
      <c r="U26" s="33">
        <v>0.96899999999999997</v>
      </c>
      <c r="V26" s="3">
        <f t="shared" si="51"/>
        <v>1.0853246461081842</v>
      </c>
      <c r="W26" s="3">
        <f t="shared" si="10"/>
        <v>2.6024842467680784</v>
      </c>
      <c r="X26" s="3">
        <f t="shared" si="11"/>
        <v>5.2049684935361569</v>
      </c>
      <c r="Y26" s="3">
        <f t="shared" si="61"/>
        <v>7.8074527403042353</v>
      </c>
      <c r="Z26" s="18">
        <f t="shared" si="13"/>
        <v>2.0576974112191834E-2</v>
      </c>
      <c r="AA26" s="18">
        <f t="shared" si="62"/>
        <v>298.91058550480557</v>
      </c>
      <c r="AB26" s="39">
        <f t="shared" si="63"/>
        <v>1.7413128694475349E-2</v>
      </c>
      <c r="AC26" s="37">
        <v>2.7149999999999999</v>
      </c>
      <c r="AD26" s="33">
        <v>2.9000000000000001E-2</v>
      </c>
      <c r="AE26" s="33">
        <v>0.96</v>
      </c>
      <c r="AF26" s="3">
        <f t="shared" si="52"/>
        <v>1.0752442314384487</v>
      </c>
      <c r="AG26" s="3">
        <f t="shared" si="17"/>
        <v>2.2884596612486967</v>
      </c>
      <c r="AH26" s="3">
        <f t="shared" si="18"/>
        <v>9.1538386449947868</v>
      </c>
      <c r="AI26" s="3">
        <f t="shared" si="64"/>
        <v>11.442298306243483</v>
      </c>
      <c r="AJ26" s="18">
        <f t="shared" si="20"/>
        <v>2.5465170309295331E-2</v>
      </c>
      <c r="AK26" s="18">
        <f t="shared" si="65"/>
        <v>285.29792554267601</v>
      </c>
      <c r="AL26" s="39">
        <f t="shared" si="66"/>
        <v>3.2085191743273012E-2</v>
      </c>
      <c r="AM26" s="37">
        <v>2.5804</v>
      </c>
      <c r="AN26" s="33">
        <v>0.03</v>
      </c>
      <c r="AO26" s="33">
        <v>0.95799999999999996</v>
      </c>
      <c r="AP26" s="3">
        <f t="shared" si="53"/>
        <v>1.0730041392896186</v>
      </c>
      <c r="AQ26" s="3">
        <f t="shared" si="24"/>
        <v>2.0585727149258095</v>
      </c>
      <c r="AR26" s="3">
        <f t="shared" si="25"/>
        <v>12.351436289554858</v>
      </c>
      <c r="AS26" s="3">
        <f t="shared" si="67"/>
        <v>14.410009004480667</v>
      </c>
      <c r="AT26" s="18">
        <f t="shared" si="27"/>
        <v>3.9350445453495614E-2</v>
      </c>
      <c r="AU26" s="18">
        <f t="shared" si="68"/>
        <v>273.3535707128022</v>
      </c>
      <c r="AV26" s="39">
        <f t="shared" si="69"/>
        <v>4.5184836098343284E-2</v>
      </c>
      <c r="AW26" s="37">
        <v>2.4087000000000001</v>
      </c>
      <c r="AX26" s="33">
        <v>0.03</v>
      </c>
      <c r="AY26" s="33">
        <v>0.95399999999999996</v>
      </c>
      <c r="AZ26" s="3">
        <f t="shared" si="54"/>
        <v>1.0685239549919585</v>
      </c>
      <c r="BA26" s="3">
        <f t="shared" si="31"/>
        <v>1.7787843600318507</v>
      </c>
      <c r="BB26" s="3">
        <f t="shared" si="32"/>
        <v>14.230274880254806</v>
      </c>
      <c r="BC26" s="3">
        <f t="shared" si="70"/>
        <v>16.009059240286657</v>
      </c>
      <c r="BD26" s="18">
        <f t="shared" si="34"/>
        <v>5.2030035338574504E-2</v>
      </c>
      <c r="BE26" s="18">
        <f t="shared" si="71"/>
        <v>258.11697543576418</v>
      </c>
      <c r="BF26" s="39">
        <f t="shared" si="72"/>
        <v>5.5131108119606018E-2</v>
      </c>
      <c r="BG26" s="37">
        <v>2.2320000000000002</v>
      </c>
      <c r="BH26" s="33">
        <v>3.1E-2</v>
      </c>
      <c r="BI26" s="33">
        <v>0.95499999999999996</v>
      </c>
      <c r="BJ26" s="3">
        <f t="shared" si="55"/>
        <v>1.0696440010663735</v>
      </c>
      <c r="BK26" s="3">
        <f t="shared" si="38"/>
        <v>1.5305807652932446</v>
      </c>
      <c r="BL26" s="3">
        <f t="shared" si="39"/>
        <v>15.305807652932446</v>
      </c>
      <c r="BM26" s="3">
        <f t="shared" si="73"/>
        <v>16.836388418225692</v>
      </c>
      <c r="BN26" s="18">
        <f t="shared" si="41"/>
        <v>6.734642810960205E-2</v>
      </c>
      <c r="BO26" s="18">
        <f t="shared" si="74"/>
        <v>242.43668198525378</v>
      </c>
      <c r="BP26" s="39">
        <f t="shared" si="75"/>
        <v>6.3133217001639305E-2</v>
      </c>
      <c r="BQ26" s="37">
        <v>1.9948999999999999</v>
      </c>
      <c r="BR26" s="33">
        <v>2.4E-2</v>
      </c>
      <c r="BS26" s="33">
        <v>0.95499999999999996</v>
      </c>
      <c r="BT26" s="3">
        <f t="shared" si="56"/>
        <v>1.0696440010663735</v>
      </c>
      <c r="BU26" s="3">
        <f t="shared" si="45"/>
        <v>1.222672463733504</v>
      </c>
      <c r="BV26" s="3">
        <f t="shared" si="46"/>
        <v>14.672069564802049</v>
      </c>
      <c r="BW26" s="3">
        <f t="shared" si="76"/>
        <v>15.894742028535553</v>
      </c>
      <c r="BX26" s="18">
        <f t="shared" si="48"/>
        <v>6.2567004179243185E-2</v>
      </c>
      <c r="BY26" s="18">
        <f t="shared" si="77"/>
        <v>221.39651459919824</v>
      </c>
      <c r="BZ26" s="39">
        <f t="shared" si="78"/>
        <v>6.6270553497029538E-2</v>
      </c>
    </row>
    <row r="27" spans="2:78" ht="20" customHeight="1" x14ac:dyDescent="0.2">
      <c r="B27" s="19"/>
      <c r="C27" s="19"/>
      <c r="D27" s="19"/>
      <c r="E27" s="29">
        <v>64</v>
      </c>
      <c r="F27" s="22">
        <f t="shared" si="57"/>
        <v>1.2746</v>
      </c>
      <c r="G27" s="23">
        <f t="shared" si="0"/>
        <v>16.058613345887782</v>
      </c>
      <c r="H27" s="47">
        <f t="shared" si="1"/>
        <v>113995.91549295773</v>
      </c>
      <c r="I27" s="37">
        <v>3.1113</v>
      </c>
      <c r="J27" s="33">
        <v>3.5999999999999997E-2</v>
      </c>
      <c r="K27" s="33">
        <v>0.97599999999999998</v>
      </c>
      <c r="L27" s="3">
        <f t="shared" si="2"/>
        <v>1.0931649686290896</v>
      </c>
      <c r="M27" s="3">
        <f t="shared" si="3"/>
        <v>3.1063081839193751</v>
      </c>
      <c r="N27" s="3">
        <f t="shared" si="4"/>
        <v>0</v>
      </c>
      <c r="O27" s="3">
        <f t="shared" si="58"/>
        <v>3.1063081839193751</v>
      </c>
      <c r="P27" s="18">
        <f t="shared" si="6"/>
        <v>0</v>
      </c>
      <c r="Q27" s="18">
        <f t="shared" si="59"/>
        <v>352.63395577403219</v>
      </c>
      <c r="R27" s="39">
        <f t="shared" si="60"/>
        <v>0</v>
      </c>
      <c r="S27" s="37">
        <v>2.9398</v>
      </c>
      <c r="T27" s="33">
        <v>3.7999999999999999E-2</v>
      </c>
      <c r="U27" s="33">
        <v>0.97199999999999998</v>
      </c>
      <c r="V27" s="3">
        <f t="shared" si="51"/>
        <v>1.0886847843314293</v>
      </c>
      <c r="W27" s="3">
        <f t="shared" si="10"/>
        <v>2.7506113363831277</v>
      </c>
      <c r="X27" s="3">
        <f t="shared" si="11"/>
        <v>5.5012226727662554</v>
      </c>
      <c r="Y27" s="3">
        <f t="shared" si="61"/>
        <v>8.251834009149384</v>
      </c>
      <c r="Z27" s="18">
        <f t="shared" si="13"/>
        <v>1.7103785913720075E-2</v>
      </c>
      <c r="AA27" s="18">
        <f t="shared" si="62"/>
        <v>335.88743141569955</v>
      </c>
      <c r="AB27" s="39">
        <f t="shared" si="63"/>
        <v>1.6378173632694986E-2</v>
      </c>
      <c r="AC27" s="37">
        <v>2.7732999999999999</v>
      </c>
      <c r="AD27" s="33">
        <v>2.9000000000000001E-2</v>
      </c>
      <c r="AE27" s="33">
        <v>0.96599999999999997</v>
      </c>
      <c r="AF27" s="3">
        <f t="shared" si="52"/>
        <v>1.0819645078849391</v>
      </c>
      <c r="AG27" s="3">
        <f t="shared" si="17"/>
        <v>2.4177371498709204</v>
      </c>
      <c r="AH27" s="3">
        <f t="shared" si="18"/>
        <v>9.6709485994836815</v>
      </c>
      <c r="AI27" s="3">
        <f t="shared" si="64"/>
        <v>12.088685749354601</v>
      </c>
      <c r="AJ27" s="18">
        <f t="shared" si="20"/>
        <v>2.5784479671376728E-2</v>
      </c>
      <c r="AK27" s="18">
        <f t="shared" si="65"/>
        <v>319.62914391912591</v>
      </c>
      <c r="AL27" s="39">
        <f t="shared" si="66"/>
        <v>3.0256779719469735E-2</v>
      </c>
      <c r="AM27" s="37">
        <v>2.6280999999999999</v>
      </c>
      <c r="AN27" s="33">
        <v>3.3000000000000002E-2</v>
      </c>
      <c r="AO27" s="33">
        <v>0.96199999999999997</v>
      </c>
      <c r="AP27" s="3">
        <f t="shared" si="53"/>
        <v>1.0774843235872789</v>
      </c>
      <c r="AQ27" s="3">
        <f t="shared" si="24"/>
        <v>2.1532529165389942</v>
      </c>
      <c r="AR27" s="3">
        <f t="shared" si="25"/>
        <v>12.919517499233965</v>
      </c>
      <c r="AS27" s="3">
        <f t="shared" si="67"/>
        <v>15.072770415772959</v>
      </c>
      <c r="AT27" s="18">
        <f t="shared" si="27"/>
        <v>4.3647710093761879E-2</v>
      </c>
      <c r="AU27" s="18">
        <f t="shared" si="68"/>
        <v>305.45074545364554</v>
      </c>
      <c r="AV27" s="39">
        <f t="shared" si="69"/>
        <v>4.2296565621558126E-2</v>
      </c>
      <c r="AW27" s="37">
        <v>2.4718</v>
      </c>
      <c r="AX27" s="33">
        <v>2.5999999999999999E-2</v>
      </c>
      <c r="AY27" s="33">
        <v>0.95699999999999996</v>
      </c>
      <c r="AZ27" s="3">
        <f t="shared" si="54"/>
        <v>1.0718840932152036</v>
      </c>
      <c r="BA27" s="3">
        <f t="shared" si="31"/>
        <v>1.8850013211827268</v>
      </c>
      <c r="BB27" s="3">
        <f t="shared" si="32"/>
        <v>15.080010569461814</v>
      </c>
      <c r="BC27" s="3">
        <f t="shared" si="70"/>
        <v>16.96501189064454</v>
      </c>
      <c r="BD27" s="18">
        <f t="shared" si="34"/>
        <v>4.5376745078090815E-2</v>
      </c>
      <c r="BE27" s="18">
        <f t="shared" si="71"/>
        <v>290.18846115506022</v>
      </c>
      <c r="BF27" s="39">
        <f t="shared" si="72"/>
        <v>5.1966265334733322E-2</v>
      </c>
      <c r="BG27" s="37">
        <v>2.2572999999999999</v>
      </c>
      <c r="BH27" s="33">
        <v>4.2999999999999997E-2</v>
      </c>
      <c r="BI27" s="33">
        <v>0.95799999999999996</v>
      </c>
      <c r="BJ27" s="3">
        <f t="shared" si="55"/>
        <v>1.0730041392896186</v>
      </c>
      <c r="BK27" s="3">
        <f t="shared" si="38"/>
        <v>1.5753269721492658</v>
      </c>
      <c r="BL27" s="3">
        <f t="shared" si="39"/>
        <v>15.753269721492655</v>
      </c>
      <c r="BM27" s="3">
        <f t="shared" si="73"/>
        <v>17.32859669364192</v>
      </c>
      <c r="BN27" s="18">
        <f t="shared" si="41"/>
        <v>9.4003841916683969E-2</v>
      </c>
      <c r="BO27" s="18">
        <f t="shared" si="74"/>
        <v>269.24309978560046</v>
      </c>
      <c r="BP27" s="39">
        <f t="shared" si="75"/>
        <v>5.8509464992926682E-2</v>
      </c>
      <c r="BQ27" s="37">
        <v>2.0283000000000002</v>
      </c>
      <c r="BR27" s="33">
        <v>3.2000000000000001E-2</v>
      </c>
      <c r="BS27" s="33">
        <v>0.95899999999999996</v>
      </c>
      <c r="BT27" s="3">
        <f t="shared" si="56"/>
        <v>1.0741241853640338</v>
      </c>
      <c r="BU27" s="3">
        <f t="shared" si="45"/>
        <v>1.2745671564966408</v>
      </c>
      <c r="BV27" s="3">
        <f t="shared" si="46"/>
        <v>15.294805877959689</v>
      </c>
      <c r="BW27" s="3">
        <f t="shared" si="76"/>
        <v>16.56937303445633</v>
      </c>
      <c r="BX27" s="18">
        <f t="shared" si="48"/>
        <v>8.4122964422496532E-2</v>
      </c>
      <c r="BY27" s="18">
        <f t="shared" si="77"/>
        <v>246.88185151703976</v>
      </c>
      <c r="BZ27" s="39">
        <f t="shared" si="78"/>
        <v>6.1951924712068368E-2</v>
      </c>
    </row>
    <row r="28" spans="2:78" ht="20" customHeight="1" thickBot="1" x14ac:dyDescent="0.25">
      <c r="B28" s="19"/>
      <c r="C28" s="19"/>
      <c r="E28" s="48">
        <v>66</v>
      </c>
      <c r="F28" s="25">
        <f t="shared" si="57"/>
        <v>1.3146</v>
      </c>
      <c r="G28" s="26">
        <f t="shared" si="0"/>
        <v>16.562571084657208</v>
      </c>
      <c r="H28" s="49">
        <f t="shared" si="1"/>
        <v>117573.38028169014</v>
      </c>
      <c r="I28" s="38">
        <v>3.1076999999999999</v>
      </c>
      <c r="J28" s="34">
        <v>4.8000000000000001E-2</v>
      </c>
      <c r="K28" s="34">
        <v>0.98099999999999998</v>
      </c>
      <c r="L28" s="41">
        <f t="shared" si="2"/>
        <v>1.0987651990011649</v>
      </c>
      <c r="M28" s="41">
        <f t="shared" si="3"/>
        <v>3.1309585484207005</v>
      </c>
      <c r="N28" s="41">
        <f t="shared" si="4"/>
        <v>0</v>
      </c>
      <c r="O28" s="41">
        <f t="shared" si="58"/>
        <v>3.1309585484207005</v>
      </c>
      <c r="P28" s="40">
        <f t="shared" si="6"/>
        <v>0</v>
      </c>
      <c r="Q28" s="40">
        <f t="shared" si="59"/>
        <v>386.50055235751427</v>
      </c>
      <c r="R28" s="42">
        <f t="shared" si="60"/>
        <v>0</v>
      </c>
      <c r="S28" s="38">
        <v>2.9499</v>
      </c>
      <c r="T28" s="34">
        <v>4.3999999999999997E-2</v>
      </c>
      <c r="U28" s="34">
        <v>0.97599999999999998</v>
      </c>
      <c r="V28" s="41">
        <f t="shared" si="51"/>
        <v>1.0931649686290896</v>
      </c>
      <c r="W28" s="41">
        <f t="shared" si="10"/>
        <v>2.7923853488622732</v>
      </c>
      <c r="X28" s="41">
        <f t="shared" si="11"/>
        <v>5.5847706977245464</v>
      </c>
      <c r="Y28" s="41">
        <f t="shared" si="61"/>
        <v>8.3771560465868191</v>
      </c>
      <c r="Z28" s="40">
        <f t="shared" si="13"/>
        <v>1.9967718121259904E-2</v>
      </c>
      <c r="AA28" s="40">
        <f t="shared" si="62"/>
        <v>369.59510368882906</v>
      </c>
      <c r="AB28" s="42">
        <f t="shared" si="63"/>
        <v>1.5110510507267158E-2</v>
      </c>
      <c r="AC28" s="38">
        <v>2.7993000000000001</v>
      </c>
      <c r="AD28" s="34">
        <v>3.1E-2</v>
      </c>
      <c r="AE28" s="34">
        <v>0.97</v>
      </c>
      <c r="AF28" s="41">
        <f t="shared" si="52"/>
        <v>1.0864446921825992</v>
      </c>
      <c r="AG28" s="41">
        <f t="shared" si="17"/>
        <v>2.4837248608575155</v>
      </c>
      <c r="AH28" s="41">
        <f t="shared" si="18"/>
        <v>9.9348994434300621</v>
      </c>
      <c r="AI28" s="41">
        <f t="shared" si="64"/>
        <v>12.418624304287578</v>
      </c>
      <c r="AJ28" s="40">
        <f t="shared" si="20"/>
        <v>2.779145493087341E-2</v>
      </c>
      <c r="AK28" s="40">
        <f t="shared" si="65"/>
        <v>353.46100629019787</v>
      </c>
      <c r="AL28" s="42">
        <f t="shared" si="66"/>
        <v>2.8107483616660475E-2</v>
      </c>
      <c r="AM28" s="38">
        <v>2.6621000000000001</v>
      </c>
      <c r="AN28" s="34">
        <v>4.1000000000000002E-2</v>
      </c>
      <c r="AO28" s="34">
        <v>0.96299999999999997</v>
      </c>
      <c r="AP28" s="41">
        <f t="shared" si="53"/>
        <v>1.0786043696616938</v>
      </c>
      <c r="AQ28" s="41">
        <f t="shared" si="24"/>
        <v>2.2139225951842518</v>
      </c>
      <c r="AR28" s="41">
        <f t="shared" si="25"/>
        <v>13.28353557110551</v>
      </c>
      <c r="AS28" s="41">
        <f t="shared" si="67"/>
        <v>15.497458166289762</v>
      </c>
      <c r="AT28" s="40">
        <f t="shared" si="27"/>
        <v>5.4341773892499369E-2</v>
      </c>
      <c r="AU28" s="40">
        <f t="shared" si="68"/>
        <v>338.76247931083407</v>
      </c>
      <c r="AV28" s="42">
        <f t="shared" si="69"/>
        <v>3.9211944599440426E-2</v>
      </c>
      <c r="AW28" s="38">
        <v>2.476</v>
      </c>
      <c r="AX28" s="34">
        <v>3.9E-2</v>
      </c>
      <c r="AY28" s="34">
        <v>0.96</v>
      </c>
      <c r="AZ28" s="41">
        <f t="shared" si="54"/>
        <v>1.0752442314384487</v>
      </c>
      <c r="BA28" s="41">
        <f t="shared" si="31"/>
        <v>1.9032895992483465</v>
      </c>
      <c r="BB28" s="41">
        <f t="shared" si="32"/>
        <v>15.226316793986772</v>
      </c>
      <c r="BC28" s="41">
        <f t="shared" si="70"/>
        <v>17.129606393235118</v>
      </c>
      <c r="BD28" s="40">
        <f t="shared" si="34"/>
        <v>6.849252703879434E-2</v>
      </c>
      <c r="BE28" s="40">
        <f t="shared" si="71"/>
        <v>318.82519162235292</v>
      </c>
      <c r="BF28" s="42">
        <f t="shared" si="72"/>
        <v>4.7757571214831353E-2</v>
      </c>
      <c r="BG28" s="38">
        <v>2.2563</v>
      </c>
      <c r="BH28" s="34">
        <v>3.6999999999999998E-2</v>
      </c>
      <c r="BI28" s="34">
        <v>0.96099999999999997</v>
      </c>
      <c r="BJ28" s="41">
        <f t="shared" si="55"/>
        <v>1.0763642775128637</v>
      </c>
      <c r="BK28" s="41">
        <f t="shared" si="38"/>
        <v>1.5838045624950048</v>
      </c>
      <c r="BL28" s="41">
        <f t="shared" si="39"/>
        <v>15.838045624950047</v>
      </c>
      <c r="BM28" s="41">
        <f t="shared" si="73"/>
        <v>17.421850187445052</v>
      </c>
      <c r="BN28" s="40">
        <f t="shared" si="41"/>
        <v>8.1394419312065674E-2</v>
      </c>
      <c r="BO28" s="40">
        <f t="shared" si="74"/>
        <v>295.28826467361938</v>
      </c>
      <c r="BP28" s="42">
        <f t="shared" si="75"/>
        <v>5.3635878968829862E-2</v>
      </c>
      <c r="BQ28" s="38">
        <v>2.0369000000000002</v>
      </c>
      <c r="BR28" s="34">
        <v>2.1000000000000001E-2</v>
      </c>
      <c r="BS28" s="34">
        <v>0.95699999999999996</v>
      </c>
      <c r="BT28" s="41">
        <f t="shared" si="56"/>
        <v>1.0718840932152036</v>
      </c>
      <c r="BU28" s="41">
        <f t="shared" si="45"/>
        <v>1.2800425888554681</v>
      </c>
      <c r="BV28" s="41">
        <f t="shared" si="46"/>
        <v>15.360511066265614</v>
      </c>
      <c r="BW28" s="41">
        <f t="shared" si="76"/>
        <v>16.640553655121082</v>
      </c>
      <c r="BX28" s="40">
        <f t="shared" si="48"/>
        <v>5.497567192153311E-2</v>
      </c>
      <c r="BY28" s="40">
        <f t="shared" si="77"/>
        <v>271.78347736113813</v>
      </c>
      <c r="BZ28" s="42">
        <f t="shared" si="78"/>
        <v>5.6517457261962271E-2</v>
      </c>
    </row>
    <row r="29" spans="2:78" ht="20" customHeight="1" x14ac:dyDescent="0.2">
      <c r="H29" s="3"/>
      <c r="I29" s="8"/>
      <c r="J29" s="8"/>
      <c r="K29" s="9"/>
      <c r="L29" s="9"/>
      <c r="M29" s="9"/>
      <c r="N29" s="9"/>
      <c r="O29" s="9"/>
      <c r="P29" s="9"/>
      <c r="Q29" s="9"/>
      <c r="R29" s="9"/>
      <c r="W29" s="9"/>
      <c r="X29" s="9"/>
      <c r="Y29" s="9"/>
      <c r="Z29" s="9"/>
      <c r="AA29" s="9"/>
      <c r="AB29" s="9"/>
      <c r="AC29" s="20"/>
      <c r="AD29" s="20"/>
      <c r="AG29" s="9"/>
      <c r="AH29" s="9"/>
      <c r="AI29" s="9"/>
      <c r="AJ29" s="9"/>
      <c r="AK29" s="9"/>
      <c r="AL29" s="9"/>
      <c r="AM29" s="20"/>
      <c r="AN29" s="20"/>
      <c r="AQ29" s="9"/>
      <c r="AR29" s="9"/>
      <c r="AS29" s="9"/>
      <c r="AT29" s="9"/>
      <c r="AU29" s="9"/>
      <c r="AV29" s="9"/>
      <c r="AW29" s="20"/>
      <c r="AX29" s="20"/>
      <c r="BA29" s="9"/>
      <c r="BB29" s="9"/>
      <c r="BC29" s="9"/>
      <c r="BD29" s="9"/>
      <c r="BE29" s="9"/>
      <c r="BF29" s="9"/>
      <c r="BG29" s="20"/>
      <c r="BH29" s="20"/>
      <c r="BK29" s="9"/>
      <c r="BL29" s="9"/>
      <c r="BM29" s="9"/>
      <c r="BN29" s="9"/>
      <c r="BO29" s="9"/>
      <c r="BP29" s="9"/>
    </row>
    <row r="30" spans="2:78" ht="20" customHeight="1" thickBot="1" x14ac:dyDescent="0.25">
      <c r="H30" s="3"/>
      <c r="I30" s="8"/>
      <c r="J30" s="8"/>
      <c r="K30" s="9"/>
      <c r="L30" s="9"/>
      <c r="M30" s="9"/>
      <c r="N30" s="9"/>
      <c r="O30" s="9"/>
      <c r="P30" s="9"/>
      <c r="Q30" s="9"/>
      <c r="R30" s="9"/>
      <c r="W30" s="9"/>
      <c r="X30" s="9"/>
      <c r="Y30" s="9"/>
      <c r="Z30" s="9"/>
      <c r="AA30" s="9"/>
      <c r="AB30" s="9"/>
      <c r="AC30" s="20"/>
      <c r="AD30" s="20"/>
      <c r="AG30" s="9"/>
      <c r="AH30" s="9"/>
      <c r="AI30" s="9"/>
      <c r="AJ30" s="9"/>
      <c r="AK30" s="9"/>
      <c r="AL30" s="9"/>
      <c r="AM30" s="20"/>
      <c r="AN30" s="20"/>
      <c r="AQ30" s="9"/>
      <c r="AR30" s="9"/>
      <c r="AS30" s="9"/>
      <c r="AT30" s="9"/>
      <c r="AU30" s="9"/>
      <c r="AV30" s="9"/>
      <c r="AW30" s="20"/>
      <c r="AX30" s="20"/>
      <c r="BA30" s="9"/>
      <c r="BB30" s="9"/>
      <c r="BC30" s="9"/>
      <c r="BD30" s="9"/>
      <c r="BE30" s="9"/>
      <c r="BF30" s="9"/>
      <c r="BG30" s="20"/>
      <c r="BH30" s="20"/>
      <c r="BK30" s="9"/>
      <c r="BL30" s="9"/>
      <c r="BM30" s="9"/>
      <c r="BN30" s="9"/>
      <c r="BO30" s="9"/>
      <c r="BP30" s="9"/>
    </row>
    <row r="31" spans="2:78" ht="20" customHeight="1" thickBot="1" x14ac:dyDescent="0.25">
      <c r="B31" s="64" t="s">
        <v>35</v>
      </c>
      <c r="D31" s="2"/>
      <c r="E31" s="77" t="s">
        <v>19</v>
      </c>
      <c r="F31" s="78"/>
      <c r="G31" s="78"/>
      <c r="H31" s="79"/>
      <c r="I31" s="80" t="s">
        <v>21</v>
      </c>
      <c r="J31" s="81"/>
      <c r="K31" s="81"/>
      <c r="L31" s="81"/>
      <c r="M31" s="81"/>
      <c r="N31" s="82">
        <v>0</v>
      </c>
      <c r="O31" s="82"/>
      <c r="P31" s="57"/>
      <c r="Q31" s="57"/>
      <c r="R31" s="58"/>
      <c r="S31" s="80" t="s">
        <v>21</v>
      </c>
      <c r="T31" s="81"/>
      <c r="U31" s="81"/>
      <c r="V31" s="81"/>
      <c r="W31" s="81"/>
      <c r="X31" s="82">
        <v>0.04</v>
      </c>
      <c r="Y31" s="82"/>
      <c r="Z31" s="57"/>
      <c r="AA31" s="57"/>
      <c r="AB31" s="58"/>
      <c r="AC31" s="80" t="s">
        <v>21</v>
      </c>
      <c r="AD31" s="81"/>
      <c r="AE31" s="81"/>
      <c r="AF31" s="81"/>
      <c r="AG31" s="81"/>
      <c r="AH31" s="82">
        <v>0.08</v>
      </c>
      <c r="AI31" s="82"/>
      <c r="AJ31" s="57"/>
      <c r="AK31" s="57"/>
      <c r="AL31" s="58"/>
      <c r="AM31" s="80" t="s">
        <v>21</v>
      </c>
      <c r="AN31" s="81"/>
      <c r="AO31" s="81"/>
      <c r="AP31" s="81"/>
      <c r="AQ31" s="81"/>
      <c r="AR31" s="82">
        <v>0.12</v>
      </c>
      <c r="AS31" s="82"/>
      <c r="AT31" s="57"/>
      <c r="AU31" s="57"/>
      <c r="AV31" s="58"/>
      <c r="AW31" s="80" t="s">
        <v>21</v>
      </c>
      <c r="AX31" s="81"/>
      <c r="AY31" s="81"/>
      <c r="AZ31" s="81"/>
      <c r="BA31" s="81"/>
      <c r="BB31" s="82">
        <v>0.16</v>
      </c>
      <c r="BC31" s="82"/>
      <c r="BD31" s="57"/>
      <c r="BE31" s="57"/>
      <c r="BF31" s="58"/>
      <c r="BG31" s="80" t="s">
        <v>21</v>
      </c>
      <c r="BH31" s="81"/>
      <c r="BI31" s="81"/>
      <c r="BJ31" s="81"/>
      <c r="BK31" s="81"/>
      <c r="BL31" s="82">
        <v>0.2</v>
      </c>
      <c r="BM31" s="82"/>
      <c r="BN31" s="57"/>
      <c r="BO31" s="57"/>
      <c r="BP31" s="58"/>
      <c r="BQ31" s="80" t="s">
        <v>21</v>
      </c>
      <c r="BR31" s="81"/>
      <c r="BS31" s="81"/>
      <c r="BT31" s="81"/>
      <c r="BU31" s="81"/>
      <c r="BV31" s="82">
        <v>0.24</v>
      </c>
      <c r="BW31" s="82"/>
      <c r="BX31" s="57"/>
      <c r="BY31" s="57"/>
      <c r="BZ31" s="58"/>
    </row>
    <row r="32" spans="2:78" ht="20" customHeight="1" x14ac:dyDescent="0.2">
      <c r="B32" s="4" t="s">
        <v>1</v>
      </c>
      <c r="C32" s="5">
        <v>400</v>
      </c>
      <c r="D32" s="2"/>
      <c r="E32" s="24" t="s">
        <v>25</v>
      </c>
      <c r="F32" s="21" t="s">
        <v>27</v>
      </c>
      <c r="G32" s="30" t="s">
        <v>0</v>
      </c>
      <c r="H32" s="45" t="s">
        <v>28</v>
      </c>
      <c r="I32" s="24" t="s">
        <v>29</v>
      </c>
      <c r="J32" s="21" t="s">
        <v>23</v>
      </c>
      <c r="K32" s="21" t="s">
        <v>26</v>
      </c>
      <c r="L32" s="30" t="s">
        <v>18</v>
      </c>
      <c r="M32" s="21" t="s">
        <v>30</v>
      </c>
      <c r="N32" s="21" t="s">
        <v>31</v>
      </c>
      <c r="O32" s="21" t="s">
        <v>32</v>
      </c>
      <c r="P32" s="21" t="s">
        <v>20</v>
      </c>
      <c r="Q32" s="55" t="s">
        <v>34</v>
      </c>
      <c r="R32" s="56" t="s">
        <v>33</v>
      </c>
      <c r="S32" s="24" t="s">
        <v>9</v>
      </c>
      <c r="T32" s="21" t="s">
        <v>23</v>
      </c>
      <c r="U32" s="21" t="s">
        <v>26</v>
      </c>
      <c r="V32" s="30" t="s">
        <v>18</v>
      </c>
      <c r="W32" s="21" t="s">
        <v>30</v>
      </c>
      <c r="X32" s="21" t="s">
        <v>31</v>
      </c>
      <c r="Y32" s="21" t="s">
        <v>32</v>
      </c>
      <c r="Z32" s="21" t="s">
        <v>20</v>
      </c>
      <c r="AA32" s="55" t="s">
        <v>34</v>
      </c>
      <c r="AB32" s="56" t="s">
        <v>33</v>
      </c>
      <c r="AC32" s="24" t="s">
        <v>10</v>
      </c>
      <c r="AD32" s="21" t="s">
        <v>23</v>
      </c>
      <c r="AE32" s="21" t="s">
        <v>26</v>
      </c>
      <c r="AF32" s="30" t="s">
        <v>18</v>
      </c>
      <c r="AG32" s="21" t="s">
        <v>30</v>
      </c>
      <c r="AH32" s="21" t="s">
        <v>31</v>
      </c>
      <c r="AI32" s="21" t="s">
        <v>32</v>
      </c>
      <c r="AJ32" s="21" t="s">
        <v>20</v>
      </c>
      <c r="AK32" s="55" t="s">
        <v>34</v>
      </c>
      <c r="AL32" s="56" t="s">
        <v>33</v>
      </c>
      <c r="AM32" s="24" t="s">
        <v>11</v>
      </c>
      <c r="AN32" s="21" t="s">
        <v>23</v>
      </c>
      <c r="AO32" s="21" t="s">
        <v>26</v>
      </c>
      <c r="AP32" s="30" t="s">
        <v>18</v>
      </c>
      <c r="AQ32" s="21" t="s">
        <v>30</v>
      </c>
      <c r="AR32" s="21" t="s">
        <v>31</v>
      </c>
      <c r="AS32" s="21" t="s">
        <v>32</v>
      </c>
      <c r="AT32" s="21" t="s">
        <v>20</v>
      </c>
      <c r="AU32" s="55" t="s">
        <v>34</v>
      </c>
      <c r="AV32" s="56" t="s">
        <v>33</v>
      </c>
      <c r="AW32" s="24" t="s">
        <v>12</v>
      </c>
      <c r="AX32" s="21" t="s">
        <v>23</v>
      </c>
      <c r="AY32" s="21" t="s">
        <v>26</v>
      </c>
      <c r="AZ32" s="30" t="s">
        <v>18</v>
      </c>
      <c r="BA32" s="21" t="s">
        <v>30</v>
      </c>
      <c r="BB32" s="21" t="s">
        <v>31</v>
      </c>
      <c r="BC32" s="21" t="s">
        <v>32</v>
      </c>
      <c r="BD32" s="21" t="s">
        <v>20</v>
      </c>
      <c r="BE32" s="55" t="s">
        <v>34</v>
      </c>
      <c r="BF32" s="56" t="s">
        <v>33</v>
      </c>
      <c r="BG32" s="24" t="s">
        <v>13</v>
      </c>
      <c r="BH32" s="21" t="s">
        <v>23</v>
      </c>
      <c r="BI32" s="21" t="s">
        <v>26</v>
      </c>
      <c r="BJ32" s="30" t="s">
        <v>18</v>
      </c>
      <c r="BK32" s="21" t="s">
        <v>30</v>
      </c>
      <c r="BL32" s="21" t="s">
        <v>31</v>
      </c>
      <c r="BM32" s="21" t="s">
        <v>32</v>
      </c>
      <c r="BN32" s="21" t="s">
        <v>20</v>
      </c>
      <c r="BO32" s="55" t="s">
        <v>34</v>
      </c>
      <c r="BP32" s="56" t="s">
        <v>33</v>
      </c>
      <c r="BQ32" s="24" t="s">
        <v>14</v>
      </c>
      <c r="BR32" s="21" t="s">
        <v>23</v>
      </c>
      <c r="BS32" s="21" t="s">
        <v>26</v>
      </c>
      <c r="BT32" s="30" t="s">
        <v>18</v>
      </c>
      <c r="BU32" s="21" t="s">
        <v>30</v>
      </c>
      <c r="BV32" s="21" t="s">
        <v>31</v>
      </c>
      <c r="BW32" s="21" t="s">
        <v>32</v>
      </c>
      <c r="BX32" s="21" t="s">
        <v>20</v>
      </c>
      <c r="BY32" s="55" t="s">
        <v>34</v>
      </c>
      <c r="BZ32" s="56" t="s">
        <v>33</v>
      </c>
    </row>
    <row r="33" spans="2:78" ht="20" customHeight="1" x14ac:dyDescent="0.4">
      <c r="B33" s="6" t="s">
        <v>24</v>
      </c>
      <c r="C33" s="7">
        <v>20.5</v>
      </c>
      <c r="D33" s="2"/>
      <c r="E33" s="29">
        <v>16</v>
      </c>
      <c r="F33" s="21">
        <v>0.31459999999999999</v>
      </c>
      <c r="G33" s="22">
        <f>F33/$C$44/$C$37</f>
        <v>3.9636276154215415</v>
      </c>
      <c r="H33" s="46">
        <f>F33*$C$37/$C$35</f>
        <v>28136.760563380281</v>
      </c>
      <c r="I33" s="50"/>
      <c r="J33" s="51"/>
      <c r="K33" s="51"/>
      <c r="L33" s="51">
        <f>K33/$C$44</f>
        <v>0</v>
      </c>
      <c r="M33" s="51">
        <f>4*PI()^2*$C$43*SQRT($C$41*$C$32)*($C$37*I33*K33)^2</f>
        <v>0</v>
      </c>
      <c r="N33" s="51">
        <f>4*PI()^2*N$31*SQRT($C$41*$C$32)*($C$37*I33*K33)^2</f>
        <v>0</v>
      </c>
      <c r="O33" s="51">
        <f t="shared" ref="O33" si="79">M33+N33</f>
        <v>0</v>
      </c>
      <c r="P33" s="52">
        <f>2*PI()^2*N$31*2*SQRT($C$32*$C$41)*J33*$C$37^2*K33^2/SQRT(2)</f>
        <v>0</v>
      </c>
      <c r="Q33" s="52">
        <f>0.5926*0.5*$C$36*$F33^3*($C$37*I33*2+$C$37)*$C$38</f>
        <v>0.73415029539708421</v>
      </c>
      <c r="R33" s="53">
        <f t="shared" ref="R33:R34" si="80">N33/Q33</f>
        <v>0</v>
      </c>
      <c r="S33" s="50"/>
      <c r="T33" s="51"/>
      <c r="U33" s="51"/>
      <c r="V33" s="51">
        <f>U33/$C$44</f>
        <v>0</v>
      </c>
      <c r="W33" s="51">
        <f>4*PI()^2*$C$43*SQRT($C$41*$C$32)*($C$37*S33*U33)^2</f>
        <v>0</v>
      </c>
      <c r="X33" s="51">
        <f>4*PI()^2*X$31*SQRT($C$41*$C$32)*($C$37*S33*U33)^2</f>
        <v>0</v>
      </c>
      <c r="Y33" s="51">
        <f t="shared" ref="Y33" si="81">W33+X33</f>
        <v>0</v>
      </c>
      <c r="Z33" s="52">
        <f>2*PI()^2*X$31*2*SQRT($C$32*$C$41)*T33*$C$37^2*U33^2/SQRT(2)</f>
        <v>0</v>
      </c>
      <c r="AA33" s="52">
        <f>0.5926*0.5*$C$36*$F33^3*($C$37*S33*2+$C$37)*$C$38</f>
        <v>0.73415029539708421</v>
      </c>
      <c r="AB33" s="53">
        <f t="shared" ref="AB33" si="82">X33/AA33</f>
        <v>0</v>
      </c>
      <c r="AC33" s="50"/>
      <c r="AD33" s="51"/>
      <c r="AE33" s="51"/>
      <c r="AF33" s="51">
        <f>AE33/$C$44</f>
        <v>0</v>
      </c>
      <c r="AG33" s="51">
        <f>4*PI()^2*$C$43*SQRT($C$41*$C$32)*($C$37*AC33*AE33)^2</f>
        <v>0</v>
      </c>
      <c r="AH33" s="51">
        <f>4*PI()^2*AH$31*SQRT($C$41*$C$32)*($C$37*AC33*AE33)^2</f>
        <v>0</v>
      </c>
      <c r="AI33" s="51">
        <f t="shared" ref="AI33" si="83">AG33+AH33</f>
        <v>0</v>
      </c>
      <c r="AJ33" s="52">
        <f>2*PI()^2*AH$31*2*SQRT($C$32*$C$41)*AD33*$C$37^2*AE33^2/SQRT(2)</f>
        <v>0</v>
      </c>
      <c r="AK33" s="52">
        <f>0.5926*0.5*$C$36*$F33^3*($C$37*AC33*2+$C$37)*$C$38</f>
        <v>0.73415029539708421</v>
      </c>
      <c r="AL33" s="53">
        <f t="shared" ref="AL33" si="84">AH33/AK33</f>
        <v>0</v>
      </c>
      <c r="AM33" s="50"/>
      <c r="AN33" s="51"/>
      <c r="AO33" s="51"/>
      <c r="AP33" s="51">
        <f>AO33/$C$44</f>
        <v>0</v>
      </c>
      <c r="AQ33" s="51">
        <f>4*PI()^2*$C$43*SQRT($C$41*$C$32)*($C$37*AM33*AO33)^2</f>
        <v>0</v>
      </c>
      <c r="AR33" s="51">
        <f>4*PI()^2*AR$31*SQRT($C$41*$C$32)*($C$37*AM33*AO33)^2</f>
        <v>0</v>
      </c>
      <c r="AS33" s="51">
        <f t="shared" ref="AS33" si="85">AQ33+AR33</f>
        <v>0</v>
      </c>
      <c r="AT33" s="52">
        <f>2*PI()^2*AR$31*2*SQRT($C$32*$C$41)*AN33*$C$37^2*AO33^2/SQRT(2)</f>
        <v>0</v>
      </c>
      <c r="AU33" s="52">
        <f>0.5926*0.5*$C$36*$F33^3*($C$37*AM33*2+$C$37)*$C$38</f>
        <v>0.73415029539708421</v>
      </c>
      <c r="AV33" s="53">
        <f t="shared" ref="AV33" si="86">AR33/AU33</f>
        <v>0</v>
      </c>
      <c r="AW33" s="50"/>
      <c r="AX33" s="51"/>
      <c r="AY33" s="51"/>
      <c r="AZ33" s="51">
        <f>AY33/$C$44</f>
        <v>0</v>
      </c>
      <c r="BA33" s="51">
        <f>4*PI()^2*$C$43*SQRT($C$41*$C$32)*($C$37*AW33*AY33)^2</f>
        <v>0</v>
      </c>
      <c r="BB33" s="51">
        <f>4*PI()^2*BB$31*SQRT($C$41*$C$32)*($C$37*AW33*AY33)^2</f>
        <v>0</v>
      </c>
      <c r="BC33" s="51">
        <f t="shared" ref="BC33" si="87">BA33+BB33</f>
        <v>0</v>
      </c>
      <c r="BD33" s="52">
        <f>2*PI()^2*BB$31*2*SQRT($C$32*$C$41)*AX33*$C$37^2*AY33^2/SQRT(2)</f>
        <v>0</v>
      </c>
      <c r="BE33" s="52">
        <f>0.5926*0.5*$C$36*$F33^3*($C$37*AW33*2+$C$37)*$C$38</f>
        <v>0.73415029539708421</v>
      </c>
      <c r="BF33" s="53">
        <f t="shared" ref="BF33" si="88">BB33/BE33</f>
        <v>0</v>
      </c>
      <c r="BG33" s="50"/>
      <c r="BH33" s="51"/>
      <c r="BI33" s="51"/>
      <c r="BJ33" s="51">
        <f>BI33/$C$44</f>
        <v>0</v>
      </c>
      <c r="BK33" s="51">
        <f>4*PI()^2*$C$43*SQRT($C$41*$C$32)*($C$37*BG33*BI33)^2</f>
        <v>0</v>
      </c>
      <c r="BL33" s="51">
        <f>4*PI()^2*BL$31*SQRT($C$41*$C$32)*($C$37*BG33*BI33)^2</f>
        <v>0</v>
      </c>
      <c r="BM33" s="51">
        <f t="shared" ref="BM33" si="89">BK33+BL33</f>
        <v>0</v>
      </c>
      <c r="BN33" s="52">
        <f>2*PI()^2*BL$31*2*SQRT($C$32*$C$41)*BH33*$C$37^2*BI33^2/SQRT(2)</f>
        <v>0</v>
      </c>
      <c r="BO33" s="52">
        <f>0.5926*0.5*$C$36*$F33^3*($C$37*BG33*2+$C$37)*$C$38</f>
        <v>0.73415029539708421</v>
      </c>
      <c r="BP33" s="53">
        <f t="shared" ref="BP33" si="90">BL33/BO33</f>
        <v>0</v>
      </c>
      <c r="BQ33" s="50"/>
      <c r="BR33" s="51"/>
      <c r="BS33" s="51"/>
      <c r="BT33" s="51">
        <f>BS33/$C$44</f>
        <v>0</v>
      </c>
      <c r="BU33" s="51">
        <f>4*PI()^2*$C$43*SQRT($C$41*$C$32)*($C$37*BQ33*BS33)^2</f>
        <v>0</v>
      </c>
      <c r="BV33" s="51">
        <f>4*PI()^2*BV$31*SQRT($C$41*$C$32)*($C$37*BQ33*BS33)^2</f>
        <v>0</v>
      </c>
      <c r="BW33" s="51">
        <f t="shared" ref="BW33" si="91">BU33+BV33</f>
        <v>0</v>
      </c>
      <c r="BX33" s="52">
        <f>2*PI()^2*BV$31*2*SQRT($C$32*$C$41)*BR33*$C$37^2*BS33^2/SQRT(2)</f>
        <v>0</v>
      </c>
      <c r="BY33" s="52">
        <f>0.5926*0.5*$C$36*$F33^3*($C$37*BQ33*2+$C$37)*$C$38</f>
        <v>0.73415029539708421</v>
      </c>
      <c r="BZ33" s="53">
        <f t="shared" ref="BZ33" si="92">BV33/BY33</f>
        <v>0</v>
      </c>
    </row>
    <row r="34" spans="2:78" ht="20" customHeight="1" x14ac:dyDescent="0.2">
      <c r="B34" s="10" t="s">
        <v>2</v>
      </c>
      <c r="C34" s="11">
        <f>1.003887*10^-3</f>
        <v>1.003887E-3</v>
      </c>
      <c r="D34" s="2"/>
      <c r="E34" s="29">
        <v>18</v>
      </c>
      <c r="F34" s="21">
        <v>0.35460000000000003</v>
      </c>
      <c r="G34" s="22">
        <f>F34/$C$44/$C$37</f>
        <v>4.4675853541909687</v>
      </c>
      <c r="H34" s="46">
        <f t="shared" ref="H34:H58" si="93">F34*$C$37/$C$35</f>
        <v>31714.22535211268</v>
      </c>
      <c r="I34" s="54">
        <v>0.45490000000000003</v>
      </c>
      <c r="J34" s="3">
        <v>6.4000000000000001E-2</v>
      </c>
      <c r="K34" s="3">
        <v>0.91800000000000004</v>
      </c>
      <c r="L34" s="3">
        <f t="shared" ref="L34:L58" si="94">K34/$C$44</f>
        <v>1.0282022963130166</v>
      </c>
      <c r="M34" s="3">
        <f t="shared" ref="M34:M58" si="95">4*PI()^2*$C$43*SQRT($C$41*$C$32)*($C$37*I34*K34)^2</f>
        <v>5.8746008480002693E-2</v>
      </c>
      <c r="N34" s="3">
        <f t="shared" ref="N34:N58" si="96">4*PI()^2*N$31*SQRT($C$41*$C$32)*($C$37*I34*K34)^2</f>
        <v>0</v>
      </c>
      <c r="O34" s="3">
        <f t="shared" ref="O34:O58" si="97">M34+N34</f>
        <v>5.8746008480002693E-2</v>
      </c>
      <c r="P34" s="18">
        <f t="shared" ref="P34:P58" si="98">2*PI()^2*N$31*2*SQRT($C$32*$C$41)*J34*$C$37^2*K34^2/SQRT(2)</f>
        <v>0</v>
      </c>
      <c r="Q34" s="18">
        <f t="shared" ref="Q34:Q58" si="99">0.5926*0.5*$C$36*$F34^3*($C$37*I34*2+$C$37)*$C$38</f>
        <v>2.0077651230085207</v>
      </c>
      <c r="R34" s="39">
        <f t="shared" si="80"/>
        <v>0</v>
      </c>
      <c r="S34" s="54">
        <v>0.43030000000000002</v>
      </c>
      <c r="T34" s="3">
        <v>7.9000000000000001E-2</v>
      </c>
      <c r="U34" s="3">
        <v>0.79100000000000004</v>
      </c>
      <c r="V34" s="3">
        <f t="shared" ref="V34:V58" si="100">U34/$C$44</f>
        <v>0.88595644486230518</v>
      </c>
      <c r="W34" s="3">
        <f t="shared" ref="W34:W58" si="101">4*PI()^2*$C$43*SQRT($C$41*$C$32)*($C$37*S34*U34)^2</f>
        <v>3.9026246805457812E-2</v>
      </c>
      <c r="X34" s="3">
        <f t="shared" ref="X34:X58" si="102">4*PI()^2*X$31*SQRT($C$41*$C$32)*($C$37*S34*U34)^2</f>
        <v>7.8052493610915624E-2</v>
      </c>
      <c r="Y34" s="3">
        <f t="shared" ref="Y34:Y58" si="103">W34+X34</f>
        <v>0.11707874041637344</v>
      </c>
      <c r="Z34" s="18">
        <f t="shared" ref="Z34:Z58" si="104">2*PI()^2*X$31*2*SQRT($C$32*$C$41)*T34*$C$37^2*U34^2/SQRT(2)</f>
        <v>2.35481169315532E-2</v>
      </c>
      <c r="AA34" s="18">
        <f t="shared" ref="AA34:AA58" si="105">0.5926*0.5*$C$36*$F34^3*($C$37*S34*2+$C$37)*$C$38</f>
        <v>1.9560413592363877</v>
      </c>
      <c r="AB34" s="39">
        <f t="shared" ref="AB34:AB58" si="106">X34/AA34</f>
        <v>3.9903294090563743E-2</v>
      </c>
      <c r="AC34" s="54">
        <v>0.41820000000000002</v>
      </c>
      <c r="AD34" s="3">
        <v>3.6999999999999998E-2</v>
      </c>
      <c r="AE34" s="3">
        <v>0.873</v>
      </c>
      <c r="AF34" s="3">
        <f t="shared" ref="AF34:AF58" si="107">AE34/$C$44</f>
        <v>0.97780022296433933</v>
      </c>
      <c r="AG34" s="3">
        <f t="shared" ref="AG34:AG58" si="108">4*PI()^2*$C$43*SQRT($C$41*$C$32)*($C$37*AC34*AE34)^2</f>
        <v>4.4901171477719298E-2</v>
      </c>
      <c r="AH34" s="3">
        <f t="shared" ref="AH34:AH58" si="109">4*PI()^2*AH$31*SQRT($C$41*$C$32)*($C$37*AC34*AE34)^2</f>
        <v>0.17960468591087719</v>
      </c>
      <c r="AI34" s="3">
        <f t="shared" ref="AI34:AI58" si="110">AG34+AH34</f>
        <v>0.22450585738859649</v>
      </c>
      <c r="AJ34" s="18">
        <f t="shared" ref="AJ34:AJ58" si="111">2*PI()^2*AH$31*2*SQRT($C$32*$C$41)*AD34*$C$37^2*AE34^2/SQRT(2)</f>
        <v>2.6868061428331487E-2</v>
      </c>
      <c r="AK34" s="18">
        <f t="shared" ref="AK34:AK58" si="112">0.5926*0.5*$C$36*$F34^3*($C$37*AC34*2+$C$37)*$C$38</f>
        <v>1.9305999957549727</v>
      </c>
      <c r="AL34" s="39">
        <f t="shared" ref="AL34:AL58" si="113">AH34/AK34</f>
        <v>9.3030501556922315E-2</v>
      </c>
      <c r="AM34" s="54">
        <v>0.40489999999999998</v>
      </c>
      <c r="AN34" s="3">
        <v>3.5000000000000003E-2</v>
      </c>
      <c r="AO34" s="3">
        <v>0.84499999999999997</v>
      </c>
      <c r="AP34" s="3">
        <f t="shared" ref="AP34:AP58" si="114">AO34/$C$44</f>
        <v>0.9464389328807179</v>
      </c>
      <c r="AQ34" s="3">
        <f t="shared" ref="AQ34:AQ58" si="115">4*PI()^2*$C$43*SQRT($C$41*$C$32)*($C$37*AM34*AO34)^2</f>
        <v>3.943393343561729E-2</v>
      </c>
      <c r="AR34" s="3">
        <f t="shared" ref="AR34:AR58" si="116">4*PI()^2*AR$31*SQRT($C$41*$C$32)*($C$37*AM34*AO34)^2</f>
        <v>0.23660360061370372</v>
      </c>
      <c r="AS34" s="3">
        <f t="shared" ref="AS34:AS58" si="117">AQ34+AR34</f>
        <v>0.27603753404932102</v>
      </c>
      <c r="AT34" s="18">
        <f t="shared" ref="AT34:AT58" si="118">2*PI()^2*AR$31*2*SQRT($C$32*$C$41)*AN34*$C$37^2*AO34^2/SQRT(2)</f>
        <v>3.5717318160319624E-2</v>
      </c>
      <c r="AU34" s="18">
        <f t="shared" ref="AU34:AU58" si="119">0.5926*0.5*$C$36*$F34^3*($C$37*AM34*2+$C$37)*$C$38</f>
        <v>1.9026355218456492</v>
      </c>
      <c r="AV34" s="39">
        <f t="shared" ref="AV34:AV58" si="120">AR34/AU34</f>
        <v>0.124355714952797</v>
      </c>
      <c r="AW34" s="54">
        <v>0.36620000000000003</v>
      </c>
      <c r="AX34" s="3">
        <v>2.5999999999999999E-2</v>
      </c>
      <c r="AY34" s="3">
        <v>0.84699999999999998</v>
      </c>
      <c r="AZ34" s="3">
        <f t="shared" ref="AZ34:AZ58" si="121">AY34/$C$44</f>
        <v>0.94867902502954804</v>
      </c>
      <c r="BA34" s="3">
        <f t="shared" ref="BA34:BA58" si="122">4*PI()^2*$C$43*SQRT($C$41*$C$32)*($C$37*AW34*AY34)^2</f>
        <v>3.2408925178703439E-2</v>
      </c>
      <c r="BB34" s="3">
        <f t="shared" ref="BB34:BB58" si="123">4*PI()^2*BB$31*SQRT($C$41*$C$32)*($C$37*AW34*AY34)^2</f>
        <v>0.25927140142962751</v>
      </c>
      <c r="BC34" s="3">
        <f t="shared" ref="BC34:BC58" si="124">BA34+BB34</f>
        <v>0.29168032660833093</v>
      </c>
      <c r="BD34" s="18">
        <f t="shared" ref="BD34:BD58" si="125">2*PI()^2*BB$31*2*SQRT($C$32*$C$41)*AX34*$C$37^2*AY34^2/SQRT(2)</f>
        <v>3.5544817223939817E-2</v>
      </c>
      <c r="BE34" s="18">
        <f t="shared" ref="BE34:BE58" si="126">0.5926*0.5*$C$36*$F34^3*($C$37*AW34*2+$C$37)*$C$38</f>
        <v>1.8212652105455867</v>
      </c>
      <c r="BF34" s="39">
        <f t="shared" ref="BF34:BF58" si="127">BB34/BE34</f>
        <v>0.14235785097545403</v>
      </c>
      <c r="BG34" s="54">
        <v>0.35499999999999998</v>
      </c>
      <c r="BH34" s="3">
        <v>1.7999999999999999E-2</v>
      </c>
      <c r="BI34" s="3">
        <v>0.83599999999999997</v>
      </c>
      <c r="BJ34" s="3">
        <f t="shared" ref="BJ34:BJ58" si="128">BI34/$C$44</f>
        <v>0.93635851821098248</v>
      </c>
      <c r="BK34" s="3">
        <f t="shared" ref="BK34:BK58" si="129">4*PI()^2*$C$43*SQRT($C$41*$C$32)*($C$37*BG34*BI34)^2</f>
        <v>2.9670877365994778E-2</v>
      </c>
      <c r="BL34" s="3">
        <f t="shared" ref="BL34:BL58" si="130">4*PI()^2*BL$31*SQRT($C$41*$C$32)*($C$37*BG34*BI34)^2</f>
        <v>0.29670877365994774</v>
      </c>
      <c r="BM34" s="3">
        <f t="shared" ref="BM34:BM58" si="131">BK34+BL34</f>
        <v>0.32637965102594252</v>
      </c>
      <c r="BN34" s="18">
        <f t="shared" ref="BN34:BN58" si="132">2*PI()^2*BL$31*2*SQRT($C$32*$C$41)*BH34*$C$37^2*BI34^2/SQRT(2)</f>
        <v>2.9966166602379555E-2</v>
      </c>
      <c r="BO34" s="18">
        <f t="shared" ref="BO34:BO58" si="133">0.5926*0.5*$C$36*$F34^3*($C$37*BG34*2+$C$37)*$C$38</f>
        <v>1.7977161798851031</v>
      </c>
      <c r="BP34" s="39">
        <f t="shared" ref="BP34:BP58" si="134">BL34/BO34</f>
        <v>0.1650476181834839</v>
      </c>
      <c r="BQ34" s="54">
        <v>0.33479999999999999</v>
      </c>
      <c r="BR34" s="3">
        <v>2.1999999999999999E-2</v>
      </c>
      <c r="BS34" s="3">
        <v>0.82699999999999996</v>
      </c>
      <c r="BT34" s="3">
        <f t="shared" ref="BT34:BT58" si="135">BS34/$C$44</f>
        <v>0.92627810354124696</v>
      </c>
      <c r="BU34" s="3">
        <f t="shared" ref="BU34:BU58" si="136">4*PI()^2*$C$43*SQRT($C$41*$C$32)*($C$37*BQ34*BS34)^2</f>
        <v>2.582516145400672E-2</v>
      </c>
      <c r="BV34" s="3">
        <f t="shared" ref="BV34:BV58" si="137">4*PI()^2*BV$31*SQRT($C$41*$C$32)*($C$37*BQ34*BS34)^2</f>
        <v>0.30990193744808064</v>
      </c>
      <c r="BW34" s="3">
        <f t="shared" ref="BW34:BW58" si="138">BU34+BV34</f>
        <v>0.33572709890208735</v>
      </c>
      <c r="BX34" s="18">
        <f t="shared" ref="BX34:BX58" si="139">2*PI()^2*BV$31*2*SQRT($C$32*$C$41)*BR34*$C$37^2*BS34^2/SQRT(2)</f>
        <v>4.3009171405604903E-2</v>
      </c>
      <c r="BY34" s="18">
        <f t="shared" ref="BY34:BY58" si="140">0.5926*0.5*$C$36*$F34^3*($C$37*BQ34*2+$C$37)*$C$38</f>
        <v>1.7552438210153032</v>
      </c>
      <c r="BZ34" s="39">
        <f t="shared" ref="BZ34:BZ58" si="141">BV34/BY34</f>
        <v>0.17655777148317831</v>
      </c>
    </row>
    <row r="35" spans="2:78" ht="20" customHeight="1" x14ac:dyDescent="0.2">
      <c r="B35" s="6" t="s">
        <v>3</v>
      </c>
      <c r="C35" s="12">
        <f>9.94*10^-7</f>
        <v>9.9399999999999993E-7</v>
      </c>
      <c r="D35" s="2"/>
      <c r="E35" s="29">
        <v>20</v>
      </c>
      <c r="F35" s="22">
        <f>0.02*E35-0.0054</f>
        <v>0.39460000000000001</v>
      </c>
      <c r="G35" s="22">
        <f t="shared" ref="G35:G58" si="142">F35/$C$44/$C$37</f>
        <v>4.9715430929603945</v>
      </c>
      <c r="H35" s="46">
        <f t="shared" si="93"/>
        <v>35291.690140845072</v>
      </c>
      <c r="I35" s="36">
        <v>0.54959999999999998</v>
      </c>
      <c r="J35" s="32">
        <v>2.5999999999999999E-2</v>
      </c>
      <c r="K35" s="32">
        <v>0.96499999999999997</v>
      </c>
      <c r="L35" s="3">
        <f t="shared" si="94"/>
        <v>1.080844461810524</v>
      </c>
      <c r="M35" s="3">
        <f t="shared" si="95"/>
        <v>9.475654177426153E-2</v>
      </c>
      <c r="N35" s="3">
        <f t="shared" si="96"/>
        <v>0</v>
      </c>
      <c r="O35" s="3">
        <f t="shared" si="97"/>
        <v>9.475654177426153E-2</v>
      </c>
      <c r="P35" s="18">
        <f t="shared" si="98"/>
        <v>0</v>
      </c>
      <c r="Q35" s="18">
        <f t="shared" si="99"/>
        <v>3.0411222833744143</v>
      </c>
      <c r="R35" s="39">
        <f>N35/Q35</f>
        <v>0</v>
      </c>
      <c r="S35" s="36">
        <v>0.37790000000000001</v>
      </c>
      <c r="T35" s="32">
        <v>2.1999999999999999E-2</v>
      </c>
      <c r="U35" s="32">
        <v>0.95099999999999996</v>
      </c>
      <c r="V35" s="3">
        <f t="shared" si="100"/>
        <v>1.0651638167687132</v>
      </c>
      <c r="W35" s="3">
        <f t="shared" si="101"/>
        <v>4.3508683782645989E-2</v>
      </c>
      <c r="X35" s="3">
        <f t="shared" si="102"/>
        <v>8.7017367565291978E-2</v>
      </c>
      <c r="Y35" s="3">
        <f t="shared" si="103"/>
        <v>0.13052605134793796</v>
      </c>
      <c r="Z35" s="18">
        <f t="shared" si="104"/>
        <v>9.4789414370011291E-3</v>
      </c>
      <c r="AA35" s="18">
        <f t="shared" si="105"/>
        <v>2.5436368641143274</v>
      </c>
      <c r="AB35" s="39">
        <f t="shared" si="106"/>
        <v>3.4209823262484708E-2</v>
      </c>
      <c r="AC35" s="36">
        <v>0.3236</v>
      </c>
      <c r="AD35" s="32">
        <v>2.5000000000000001E-2</v>
      </c>
      <c r="AE35" s="32">
        <v>0.93600000000000005</v>
      </c>
      <c r="AF35" s="3">
        <f t="shared" si="107"/>
        <v>1.0483631256524877</v>
      </c>
      <c r="AG35" s="3">
        <f t="shared" si="108"/>
        <v>3.0905078491691551E-2</v>
      </c>
      <c r="AH35" s="3">
        <f t="shared" si="109"/>
        <v>0.1236203139667662</v>
      </c>
      <c r="AI35" s="3">
        <f t="shared" si="110"/>
        <v>0.15452539245845776</v>
      </c>
      <c r="AJ35" s="18">
        <f t="shared" si="111"/>
        <v>2.0868816832132649E-2</v>
      </c>
      <c r="AK35" s="18">
        <f t="shared" si="112"/>
        <v>2.3863074624496643</v>
      </c>
      <c r="AL35" s="39">
        <f t="shared" si="113"/>
        <v>5.1804017676692737E-2</v>
      </c>
      <c r="AM35" s="36">
        <v>0.37290000000000001</v>
      </c>
      <c r="AN35" s="32">
        <v>2.1000000000000001E-2</v>
      </c>
      <c r="AO35" s="32">
        <v>0.93</v>
      </c>
      <c r="AP35" s="3">
        <f t="shared" si="114"/>
        <v>1.0416428492059973</v>
      </c>
      <c r="AQ35" s="3">
        <f t="shared" si="115"/>
        <v>4.051462200932613E-2</v>
      </c>
      <c r="AR35" s="3">
        <f t="shared" si="116"/>
        <v>0.24308773205595677</v>
      </c>
      <c r="AS35" s="3">
        <f t="shared" si="117"/>
        <v>0.28360235406528289</v>
      </c>
      <c r="AT35" s="18">
        <f t="shared" si="118"/>
        <v>2.5958678038046665E-2</v>
      </c>
      <c r="AU35" s="18">
        <f t="shared" si="119"/>
        <v>2.5291498105540455</v>
      </c>
      <c r="AV35" s="39">
        <f t="shared" si="120"/>
        <v>9.6114406130297605E-2</v>
      </c>
      <c r="AW35" s="36">
        <v>0.36249999999999999</v>
      </c>
      <c r="AX35" s="32">
        <v>1.4E-2</v>
      </c>
      <c r="AY35" s="32">
        <v>0.91800000000000004</v>
      </c>
      <c r="AZ35" s="3">
        <f t="shared" si="121"/>
        <v>1.0282022963130166</v>
      </c>
      <c r="BA35" s="3">
        <f t="shared" si="122"/>
        <v>3.7304610667068944E-2</v>
      </c>
      <c r="BB35" s="3">
        <f t="shared" si="123"/>
        <v>0.29843688533655155</v>
      </c>
      <c r="BC35" s="3">
        <f t="shared" si="124"/>
        <v>0.33574149600362047</v>
      </c>
      <c r="BD35" s="18">
        <f t="shared" si="125"/>
        <v>2.2482754323233087E-2</v>
      </c>
      <c r="BE35" s="18">
        <f t="shared" si="126"/>
        <v>2.4990167391486593</v>
      </c>
      <c r="BF35" s="39">
        <f t="shared" si="127"/>
        <v>0.11942172321671608</v>
      </c>
      <c r="BG35" s="36">
        <v>0.35920000000000002</v>
      </c>
      <c r="BH35" s="32">
        <v>1.7999999999999999E-2</v>
      </c>
      <c r="BI35" s="32">
        <v>0.90100000000000002</v>
      </c>
      <c r="BJ35" s="3">
        <f t="shared" si="128"/>
        <v>1.0091615130479608</v>
      </c>
      <c r="BK35" s="3">
        <f t="shared" si="129"/>
        <v>3.5284451081782568E-2</v>
      </c>
      <c r="BL35" s="3">
        <f t="shared" si="130"/>
        <v>0.35284451081782564</v>
      </c>
      <c r="BM35" s="3">
        <f t="shared" si="131"/>
        <v>0.38812896189960822</v>
      </c>
      <c r="BN35" s="18">
        <f t="shared" si="132"/>
        <v>3.4807130122333406E-2</v>
      </c>
      <c r="BO35" s="18">
        <f t="shared" si="133"/>
        <v>2.4894552837988724</v>
      </c>
      <c r="BP35" s="39">
        <f t="shared" si="134"/>
        <v>0.14173562912099794</v>
      </c>
      <c r="BQ35" s="36">
        <v>0.3463</v>
      </c>
      <c r="BR35" s="32">
        <v>1.0999999999999999E-2</v>
      </c>
      <c r="BS35" s="32">
        <v>0.88800000000000001</v>
      </c>
      <c r="BT35" s="3">
        <f t="shared" si="135"/>
        <v>0.99460091408056517</v>
      </c>
      <c r="BU35" s="3">
        <f t="shared" si="136"/>
        <v>3.1856058648116949E-2</v>
      </c>
      <c r="BV35" s="3">
        <f t="shared" si="137"/>
        <v>0.38227270377740336</v>
      </c>
      <c r="BW35" s="3">
        <f t="shared" si="138"/>
        <v>0.41412876242552032</v>
      </c>
      <c r="BX35" s="18">
        <f t="shared" si="139"/>
        <v>2.4793965497048171E-2</v>
      </c>
      <c r="BY35" s="18">
        <f t="shared" si="140"/>
        <v>2.4520786856133445</v>
      </c>
      <c r="BZ35" s="39">
        <f t="shared" si="141"/>
        <v>0.15589740493249488</v>
      </c>
    </row>
    <row r="36" spans="2:78" ht="20" customHeight="1" x14ac:dyDescent="0.2">
      <c r="B36" s="10" t="s">
        <v>4</v>
      </c>
      <c r="C36" s="11">
        <v>999.72964999999999</v>
      </c>
      <c r="D36" s="2"/>
      <c r="E36" s="29">
        <v>22</v>
      </c>
      <c r="F36" s="22">
        <f t="shared" ref="F36:F58" si="143">0.02*E36-0.0054</f>
        <v>0.43459999999999999</v>
      </c>
      <c r="G36" s="22">
        <f t="shared" si="142"/>
        <v>5.4755008317298213</v>
      </c>
      <c r="H36" s="46">
        <f t="shared" si="93"/>
        <v>38869.15492957746</v>
      </c>
      <c r="I36" s="35">
        <v>0.28760000000000002</v>
      </c>
      <c r="J36" s="31">
        <v>8.5999999999999993E-2</v>
      </c>
      <c r="K36" s="31">
        <v>0.72199999999999998</v>
      </c>
      <c r="L36" s="3">
        <f t="shared" si="94"/>
        <v>0.80867326572766662</v>
      </c>
      <c r="M36" s="3">
        <f t="shared" si="95"/>
        <v>1.4524904517304505E-2</v>
      </c>
      <c r="N36" s="3">
        <f t="shared" si="96"/>
        <v>0</v>
      </c>
      <c r="O36" s="3">
        <f t="shared" si="97"/>
        <v>1.4524904517304505E-2</v>
      </c>
      <c r="P36" s="18">
        <f t="shared" si="98"/>
        <v>0</v>
      </c>
      <c r="Q36" s="18">
        <f t="shared" si="99"/>
        <v>3.0486929894631798</v>
      </c>
      <c r="R36" s="39">
        <f t="shared" ref="R36:R58" si="144">N36/Q36</f>
        <v>0</v>
      </c>
      <c r="S36" s="35">
        <v>0.2928</v>
      </c>
      <c r="T36" s="31">
        <v>7.2999999999999995E-2</v>
      </c>
      <c r="U36" s="31">
        <v>0.78600000000000003</v>
      </c>
      <c r="V36" s="3">
        <f t="shared" si="100"/>
        <v>0.88035621449022994</v>
      </c>
      <c r="W36" s="3">
        <f t="shared" si="101"/>
        <v>1.7842198405900841E-2</v>
      </c>
      <c r="X36" s="3">
        <f t="shared" si="102"/>
        <v>3.5684396811801682E-2</v>
      </c>
      <c r="Y36" s="3">
        <f t="shared" si="103"/>
        <v>5.3526595217702519E-2</v>
      </c>
      <c r="Z36" s="18">
        <f t="shared" si="104"/>
        <v>2.1485431371552167E-2</v>
      </c>
      <c r="AA36" s="18">
        <f t="shared" si="105"/>
        <v>3.0688214855845728</v>
      </c>
      <c r="AB36" s="39">
        <f t="shared" si="106"/>
        <v>1.1628045808276867E-2</v>
      </c>
      <c r="AC36" s="35">
        <v>0.34060000000000001</v>
      </c>
      <c r="AD36" s="31">
        <v>5.3999999999999999E-2</v>
      </c>
      <c r="AE36" s="31">
        <v>0.96499999999999997</v>
      </c>
      <c r="AF36" s="3">
        <f t="shared" si="107"/>
        <v>1.080844461810524</v>
      </c>
      <c r="AG36" s="3">
        <f t="shared" si="108"/>
        <v>3.6391926066991327E-2</v>
      </c>
      <c r="AH36" s="3">
        <f t="shared" si="109"/>
        <v>0.14556770426796531</v>
      </c>
      <c r="AI36" s="3">
        <f t="shared" si="110"/>
        <v>0.18195963033495663</v>
      </c>
      <c r="AJ36" s="18">
        <f t="shared" si="111"/>
        <v>4.7913126120568847E-2</v>
      </c>
      <c r="AK36" s="18">
        <f t="shared" si="112"/>
        <v>3.2538488153158314</v>
      </c>
      <c r="AL36" s="39">
        <f t="shared" si="113"/>
        <v>4.4737082922470056E-2</v>
      </c>
      <c r="AM36" s="35">
        <v>0.35749999999999998</v>
      </c>
      <c r="AN36" s="31">
        <v>1.9E-2</v>
      </c>
      <c r="AO36" s="31">
        <v>0.99199999999999999</v>
      </c>
      <c r="AP36" s="3">
        <f t="shared" si="114"/>
        <v>1.1110857058197303</v>
      </c>
      <c r="AQ36" s="3">
        <f t="shared" si="115"/>
        <v>4.2367863493943309E-2</v>
      </c>
      <c r="AR36" s="3">
        <f t="shared" si="116"/>
        <v>0.25420718096365985</v>
      </c>
      <c r="AS36" s="3">
        <f t="shared" si="117"/>
        <v>0.29657504445760319</v>
      </c>
      <c r="AT36" s="18">
        <f t="shared" si="118"/>
        <v>2.6722330153874908E-2</v>
      </c>
      <c r="AU36" s="18">
        <f t="shared" si="119"/>
        <v>3.3192664277103563</v>
      </c>
      <c r="AV36" s="39">
        <f t="shared" si="120"/>
        <v>7.6585349956078408E-2</v>
      </c>
      <c r="AW36" s="35">
        <v>0.36899999999999999</v>
      </c>
      <c r="AX36" s="31">
        <v>1.7000000000000001E-2</v>
      </c>
      <c r="AY36" s="31">
        <v>0.98499999999999999</v>
      </c>
      <c r="AZ36" s="3">
        <f t="shared" si="121"/>
        <v>1.1032453832988249</v>
      </c>
      <c r="BA36" s="3">
        <f t="shared" si="122"/>
        <v>4.4502695927723497E-2</v>
      </c>
      <c r="BB36" s="3">
        <f t="shared" si="123"/>
        <v>0.35602156742178798</v>
      </c>
      <c r="BC36" s="3">
        <f t="shared" si="124"/>
        <v>0.40052426334951147</v>
      </c>
      <c r="BD36" s="18">
        <f t="shared" si="125"/>
        <v>3.1430949374155373E-2</v>
      </c>
      <c r="BE36" s="18">
        <f t="shared" si="126"/>
        <v>3.3637813710557434</v>
      </c>
      <c r="BF36" s="39">
        <f t="shared" si="127"/>
        <v>0.10583968699191899</v>
      </c>
      <c r="BG36" s="35">
        <v>0.33119999999999999</v>
      </c>
      <c r="BH36" s="31">
        <v>1.9E-2</v>
      </c>
      <c r="BI36" s="31">
        <v>0.97099999999999997</v>
      </c>
      <c r="BJ36" s="3">
        <f t="shared" si="128"/>
        <v>1.0875647382570144</v>
      </c>
      <c r="BK36" s="3">
        <f t="shared" si="129"/>
        <v>3.4840168248965575E-2</v>
      </c>
      <c r="BL36" s="3">
        <f t="shared" si="130"/>
        <v>0.3484016824896557</v>
      </c>
      <c r="BM36" s="3">
        <f t="shared" si="131"/>
        <v>0.38324185073862127</v>
      </c>
      <c r="BN36" s="18">
        <f t="shared" si="132"/>
        <v>4.2671527604928081E-2</v>
      </c>
      <c r="BO36" s="18">
        <f t="shared" si="133"/>
        <v>3.2174626877117762</v>
      </c>
      <c r="BP36" s="39">
        <f t="shared" si="134"/>
        <v>0.10828460694207308</v>
      </c>
      <c r="BQ36" s="35">
        <v>0.30759999999999998</v>
      </c>
      <c r="BR36" s="31">
        <v>1.7000000000000001E-2</v>
      </c>
      <c r="BS36" s="31">
        <v>0.96699999999999997</v>
      </c>
      <c r="BT36" s="3">
        <f t="shared" si="135"/>
        <v>1.0830845539593541</v>
      </c>
      <c r="BU36" s="3">
        <f t="shared" si="136"/>
        <v>2.980483610439659E-2</v>
      </c>
      <c r="BV36" s="3">
        <f t="shared" si="137"/>
        <v>0.35765803325275902</v>
      </c>
      <c r="BW36" s="3">
        <f t="shared" si="138"/>
        <v>0.38746286935715563</v>
      </c>
      <c r="BX36" s="18">
        <f t="shared" si="139"/>
        <v>4.5439050250193874E-2</v>
      </c>
      <c r="BY36" s="18">
        <f t="shared" si="140"/>
        <v>3.1261102822377658</v>
      </c>
      <c r="BZ36" s="39">
        <f t="shared" si="141"/>
        <v>0.1144099219035665</v>
      </c>
    </row>
    <row r="37" spans="2:78" ht="20" customHeight="1" x14ac:dyDescent="0.2">
      <c r="B37" s="10" t="s">
        <v>5</v>
      </c>
      <c r="C37" s="11">
        <f>3.5*0.0254</f>
        <v>8.8899999999999993E-2</v>
      </c>
      <c r="D37" s="2"/>
      <c r="E37" s="29">
        <v>24</v>
      </c>
      <c r="F37" s="22">
        <f t="shared" si="143"/>
        <v>0.47459999999999997</v>
      </c>
      <c r="G37" s="22">
        <f t="shared" si="142"/>
        <v>5.9794585704992471</v>
      </c>
      <c r="H37" s="46">
        <f t="shared" si="93"/>
        <v>42446.619718309856</v>
      </c>
      <c r="I37" s="35">
        <v>0</v>
      </c>
      <c r="J37" s="31">
        <v>0</v>
      </c>
      <c r="K37" s="32">
        <v>0</v>
      </c>
      <c r="L37" s="3">
        <f t="shared" si="94"/>
        <v>0</v>
      </c>
      <c r="M37" s="3">
        <f t="shared" si="95"/>
        <v>0</v>
      </c>
      <c r="N37" s="3">
        <f t="shared" si="96"/>
        <v>0</v>
      </c>
      <c r="O37" s="3">
        <f t="shared" si="97"/>
        <v>0</v>
      </c>
      <c r="P37" s="18">
        <f t="shared" si="98"/>
        <v>0</v>
      </c>
      <c r="Q37" s="18">
        <f t="shared" si="99"/>
        <v>2.5205308924070855</v>
      </c>
      <c r="R37" s="39">
        <f t="shared" si="144"/>
        <v>0</v>
      </c>
      <c r="S37" s="35">
        <v>0.31040000000000001</v>
      </c>
      <c r="T37" s="31">
        <v>0.16</v>
      </c>
      <c r="U37" s="32">
        <v>0.52200000000000002</v>
      </c>
      <c r="V37" s="3">
        <f t="shared" si="100"/>
        <v>0.58466405084465656</v>
      </c>
      <c r="W37" s="3">
        <f t="shared" si="101"/>
        <v>8.8439353412711162E-3</v>
      </c>
      <c r="X37" s="3">
        <f t="shared" si="102"/>
        <v>1.7687870682542232E-2</v>
      </c>
      <c r="Y37" s="3">
        <f t="shared" si="103"/>
        <v>2.6531806023813349E-2</v>
      </c>
      <c r="Z37" s="18">
        <f t="shared" si="104"/>
        <v>2.0770029533519006E-2</v>
      </c>
      <c r="AA37" s="18">
        <f t="shared" si="105"/>
        <v>4.0852764704134037</v>
      </c>
      <c r="AB37" s="39">
        <f t="shared" si="106"/>
        <v>4.3296630743701742E-3</v>
      </c>
      <c r="AC37" s="35">
        <v>0.28989999999999999</v>
      </c>
      <c r="AD37" s="31">
        <v>0.161</v>
      </c>
      <c r="AE37" s="32">
        <v>0.89300000000000002</v>
      </c>
      <c r="AF37" s="3">
        <f t="shared" si="107"/>
        <v>1.0002011444526404</v>
      </c>
      <c r="AG37" s="3">
        <f t="shared" si="108"/>
        <v>2.2576700726007363E-2</v>
      </c>
      <c r="AH37" s="3">
        <f t="shared" si="109"/>
        <v>9.0306802904029454E-2</v>
      </c>
      <c r="AI37" s="3">
        <f t="shared" si="110"/>
        <v>0.11288350363003682</v>
      </c>
      <c r="AJ37" s="18">
        <f t="shared" si="111"/>
        <v>0.12233054621177331</v>
      </c>
      <c r="AK37" s="18">
        <f t="shared" si="112"/>
        <v>3.981934703824713</v>
      </c>
      <c r="AL37" s="39">
        <f t="shared" si="113"/>
        <v>2.2679127012627379E-2</v>
      </c>
      <c r="AM37" s="35">
        <v>0.29970000000000002</v>
      </c>
      <c r="AN37" s="31">
        <v>9.5000000000000001E-2</v>
      </c>
      <c r="AO37" s="32">
        <v>0.90800000000000003</v>
      </c>
      <c r="AP37" s="3">
        <f t="shared" si="114"/>
        <v>1.0170018355688661</v>
      </c>
      <c r="AQ37" s="3">
        <f t="shared" si="115"/>
        <v>2.4946309748963249E-2</v>
      </c>
      <c r="AR37" s="3">
        <f t="shared" si="116"/>
        <v>0.14967785849377949</v>
      </c>
      <c r="AS37" s="3">
        <f t="shared" si="117"/>
        <v>0.17462416824274274</v>
      </c>
      <c r="AT37" s="18">
        <f t="shared" si="118"/>
        <v>0.11194190219327363</v>
      </c>
      <c r="AU37" s="18">
        <f t="shared" si="119"/>
        <v>4.0313371093158921</v>
      </c>
      <c r="AV37" s="39">
        <f t="shared" si="120"/>
        <v>3.7128588960693355E-2</v>
      </c>
      <c r="AW37" s="35">
        <v>0.31790000000000002</v>
      </c>
      <c r="AX37" s="31">
        <v>3.5000000000000003E-2</v>
      </c>
      <c r="AY37" s="32">
        <v>1.0469999999999999</v>
      </c>
      <c r="AZ37" s="3">
        <f t="shared" si="121"/>
        <v>1.1726882399125582</v>
      </c>
      <c r="BA37" s="3">
        <f t="shared" si="122"/>
        <v>3.7319476820290617E-2</v>
      </c>
      <c r="BB37" s="3">
        <f t="shared" si="123"/>
        <v>0.29855581456232494</v>
      </c>
      <c r="BC37" s="3">
        <f t="shared" si="124"/>
        <v>0.33587529138261557</v>
      </c>
      <c r="BD37" s="18">
        <f t="shared" si="125"/>
        <v>7.3113491587747034E-2</v>
      </c>
      <c r="BE37" s="18">
        <f t="shared" si="126"/>
        <v>4.1230844337995105</v>
      </c>
      <c r="BF37" s="39">
        <f t="shared" si="127"/>
        <v>7.2410793267990242E-2</v>
      </c>
      <c r="BG37" s="35">
        <v>0.32619999999999999</v>
      </c>
      <c r="BH37" s="31">
        <v>2.4E-2</v>
      </c>
      <c r="BI37" s="32">
        <v>1.0409999999999999</v>
      </c>
      <c r="BJ37" s="3">
        <f t="shared" si="128"/>
        <v>1.1659679634660678</v>
      </c>
      <c r="BK37" s="3">
        <f t="shared" si="129"/>
        <v>3.8844586254737502E-2</v>
      </c>
      <c r="BL37" s="3">
        <f t="shared" si="130"/>
        <v>0.38844586254737501</v>
      </c>
      <c r="BM37" s="3">
        <f t="shared" si="131"/>
        <v>0.42729044880211253</v>
      </c>
      <c r="BN37" s="18">
        <f t="shared" si="132"/>
        <v>6.1952499160262818E-2</v>
      </c>
      <c r="BO37" s="18">
        <f t="shared" si="133"/>
        <v>4.1649252466134676</v>
      </c>
      <c r="BP37" s="39">
        <f t="shared" si="134"/>
        <v>9.3265986673643969E-2</v>
      </c>
      <c r="BQ37" s="35">
        <v>0.3271</v>
      </c>
      <c r="BR37" s="31">
        <v>2.1000000000000001E-2</v>
      </c>
      <c r="BS37" s="32">
        <v>1.0289999999999999</v>
      </c>
      <c r="BT37" s="3">
        <f t="shared" si="135"/>
        <v>1.1525274105730872</v>
      </c>
      <c r="BU37" s="3">
        <f t="shared" si="136"/>
        <v>3.8163918994116731E-2</v>
      </c>
      <c r="BV37" s="3">
        <f t="shared" si="137"/>
        <v>0.45796702792940075</v>
      </c>
      <c r="BW37" s="3">
        <f t="shared" si="138"/>
        <v>0.4961309469235175</v>
      </c>
      <c r="BX37" s="18">
        <f t="shared" si="139"/>
        <v>6.3559053329826254E-2</v>
      </c>
      <c r="BY37" s="18">
        <f t="shared" si="140"/>
        <v>4.1694622022198002</v>
      </c>
      <c r="BZ37" s="39">
        <f t="shared" si="141"/>
        <v>0.10983839299120675</v>
      </c>
    </row>
    <row r="38" spans="2:78" ht="20" customHeight="1" x14ac:dyDescent="0.2">
      <c r="B38" s="10" t="s">
        <v>6</v>
      </c>
      <c r="C38" s="11">
        <f>35.25*0.0254</f>
        <v>0.89534999999999998</v>
      </c>
      <c r="D38" s="2"/>
      <c r="E38" s="29">
        <v>26</v>
      </c>
      <c r="F38" s="22">
        <f t="shared" si="143"/>
        <v>0.51460000000000006</v>
      </c>
      <c r="G38" s="22">
        <f t="shared" si="142"/>
        <v>6.4834163092686756</v>
      </c>
      <c r="H38" s="46">
        <f t="shared" si="93"/>
        <v>46024.084507042258</v>
      </c>
      <c r="I38" s="35">
        <v>0.46510000000000001</v>
      </c>
      <c r="J38" s="31">
        <v>0.191</v>
      </c>
      <c r="K38" s="31">
        <v>0.60099999999999998</v>
      </c>
      <c r="L38" s="3">
        <f t="shared" si="94"/>
        <v>0.67314769072344549</v>
      </c>
      <c r="M38" s="3">
        <f t="shared" si="95"/>
        <v>2.6321022147329398E-2</v>
      </c>
      <c r="N38" s="3">
        <f t="shared" si="96"/>
        <v>0</v>
      </c>
      <c r="O38" s="3">
        <f t="shared" si="97"/>
        <v>2.6321022147329398E-2</v>
      </c>
      <c r="P38" s="18">
        <f t="shared" si="98"/>
        <v>0</v>
      </c>
      <c r="Q38" s="18">
        <f t="shared" si="99"/>
        <v>6.2018388882477113</v>
      </c>
      <c r="R38" s="39">
        <f t="shared" si="144"/>
        <v>0</v>
      </c>
      <c r="S38" s="35">
        <v>0.34210000000000002</v>
      </c>
      <c r="T38" s="31">
        <v>0.20499999999999999</v>
      </c>
      <c r="U38" s="31">
        <v>0.56000000000000005</v>
      </c>
      <c r="V38" s="3">
        <f t="shared" si="100"/>
        <v>0.62722580167242847</v>
      </c>
      <c r="W38" s="3">
        <f t="shared" si="101"/>
        <v>1.2363553997924191E-2</v>
      </c>
      <c r="X38" s="3">
        <f t="shared" si="102"/>
        <v>2.4727107995848381E-2</v>
      </c>
      <c r="Y38" s="3">
        <f t="shared" si="103"/>
        <v>3.7090661993772575E-2</v>
      </c>
      <c r="Z38" s="18">
        <f t="shared" si="104"/>
        <v>3.0627111560928112E-2</v>
      </c>
      <c r="AA38" s="18">
        <f t="shared" si="105"/>
        <v>5.4114273420302537</v>
      </c>
      <c r="AB38" s="39">
        <f t="shared" si="106"/>
        <v>4.5694243741931659E-3</v>
      </c>
      <c r="AC38" s="35">
        <v>0.30380000000000001</v>
      </c>
      <c r="AD38" s="31">
        <v>0.13200000000000001</v>
      </c>
      <c r="AE38" s="31">
        <v>0.7</v>
      </c>
      <c r="AF38" s="3">
        <f t="shared" si="107"/>
        <v>0.78403225209053551</v>
      </c>
      <c r="AG38" s="3">
        <f t="shared" si="108"/>
        <v>1.5234659311576781E-2</v>
      </c>
      <c r="AH38" s="3">
        <f t="shared" si="109"/>
        <v>6.0938637246307124E-2</v>
      </c>
      <c r="AI38" s="3">
        <f t="shared" si="110"/>
        <v>7.6173296557883907E-2</v>
      </c>
      <c r="AJ38" s="18">
        <f t="shared" si="111"/>
        <v>6.1627724482355352E-2</v>
      </c>
      <c r="AK38" s="18">
        <f t="shared" si="112"/>
        <v>5.1653073239804268</v>
      </c>
      <c r="AL38" s="39">
        <f t="shared" si="113"/>
        <v>1.179767890351727E-2</v>
      </c>
      <c r="AM38" s="35">
        <v>0.246</v>
      </c>
      <c r="AN38" s="31">
        <v>7.0000000000000007E-2</v>
      </c>
      <c r="AO38" s="31">
        <v>0.89800000000000002</v>
      </c>
      <c r="AP38" s="3">
        <f t="shared" si="114"/>
        <v>1.0058013748247157</v>
      </c>
      <c r="AQ38" s="3">
        <f t="shared" si="115"/>
        <v>1.6439326276276093E-2</v>
      </c>
      <c r="AR38" s="3">
        <f t="shared" si="116"/>
        <v>9.8635957657656564E-2</v>
      </c>
      <c r="AS38" s="3">
        <f t="shared" si="117"/>
        <v>0.11507528393393265</v>
      </c>
      <c r="AT38" s="18">
        <f t="shared" si="118"/>
        <v>8.0676694047839753E-2</v>
      </c>
      <c r="AU38" s="18">
        <f t="shared" si="119"/>
        <v>4.79387815835954</v>
      </c>
      <c r="AV38" s="39">
        <f t="shared" si="120"/>
        <v>2.057539937381506E-2</v>
      </c>
      <c r="AW38" s="35">
        <v>0.26619999999999999</v>
      </c>
      <c r="AX38" s="31">
        <v>4.4999999999999998E-2</v>
      </c>
      <c r="AY38" s="31">
        <v>1.0740000000000001</v>
      </c>
      <c r="AZ38" s="3">
        <f t="shared" si="121"/>
        <v>1.2029294839217646</v>
      </c>
      <c r="BA38" s="3">
        <f t="shared" si="122"/>
        <v>2.7535045127219465E-2</v>
      </c>
      <c r="BB38" s="3">
        <f t="shared" si="123"/>
        <v>0.22028036101775572</v>
      </c>
      <c r="BC38" s="3">
        <f t="shared" si="124"/>
        <v>0.24781540614497519</v>
      </c>
      <c r="BD38" s="18">
        <f t="shared" si="125"/>
        <v>9.8913869839994423E-2</v>
      </c>
      <c r="BE38" s="18">
        <f t="shared" si="126"/>
        <v>4.9236855830228947</v>
      </c>
      <c r="BF38" s="39">
        <f t="shared" si="127"/>
        <v>4.4738917078152397E-2</v>
      </c>
      <c r="BG38" s="35">
        <v>0.28399999999999997</v>
      </c>
      <c r="BH38" s="31">
        <v>4.1000000000000002E-2</v>
      </c>
      <c r="BI38" s="31">
        <v>1.091</v>
      </c>
      <c r="BJ38" s="3">
        <f t="shared" si="128"/>
        <v>1.2219702671868204</v>
      </c>
      <c r="BK38" s="3">
        <f t="shared" si="129"/>
        <v>3.2340543103018357E-2</v>
      </c>
      <c r="BL38" s="3">
        <f t="shared" si="130"/>
        <v>0.32340543103018354</v>
      </c>
      <c r="BM38" s="3">
        <f t="shared" si="131"/>
        <v>0.35574597413320191</v>
      </c>
      <c r="BN38" s="18">
        <f t="shared" si="132"/>
        <v>0.11624639341789882</v>
      </c>
      <c r="BO38" s="18">
        <f t="shared" si="133"/>
        <v>5.038070343369812</v>
      </c>
      <c r="BP38" s="39">
        <f t="shared" si="134"/>
        <v>6.419232146208334E-2</v>
      </c>
      <c r="BQ38" s="35">
        <v>0.29780000000000001</v>
      </c>
      <c r="BR38" s="31">
        <v>3.2000000000000001E-2</v>
      </c>
      <c r="BS38" s="31">
        <v>1.1040000000000001</v>
      </c>
      <c r="BT38" s="3">
        <f t="shared" si="135"/>
        <v>1.2365308661542163</v>
      </c>
      <c r="BU38" s="3">
        <f t="shared" si="136"/>
        <v>3.6412346028093026E-2</v>
      </c>
      <c r="BV38" s="3">
        <f t="shared" si="137"/>
        <v>0.43694815233711631</v>
      </c>
      <c r="BW38" s="3">
        <f t="shared" si="138"/>
        <v>0.47336049836520933</v>
      </c>
      <c r="BX38" s="18">
        <f t="shared" si="139"/>
        <v>0.11148475939545294</v>
      </c>
      <c r="BY38" s="18">
        <f t="shared" si="140"/>
        <v>5.1267506631893314</v>
      </c>
      <c r="BZ38" s="39">
        <f t="shared" si="141"/>
        <v>8.5229062430216287E-2</v>
      </c>
    </row>
    <row r="39" spans="2:78" ht="20" customHeight="1" x14ac:dyDescent="0.2">
      <c r="B39" s="10" t="s">
        <v>15</v>
      </c>
      <c r="C39" s="11">
        <v>5.4249999999999998</v>
      </c>
      <c r="D39" s="2"/>
      <c r="E39" s="29">
        <v>28</v>
      </c>
      <c r="F39" s="22">
        <f t="shared" si="143"/>
        <v>0.55460000000000009</v>
      </c>
      <c r="G39" s="22">
        <f t="shared" si="142"/>
        <v>6.9873740480381032</v>
      </c>
      <c r="H39" s="46">
        <f t="shared" si="93"/>
        <v>49601.549295774654</v>
      </c>
      <c r="I39" s="35">
        <v>0.85650000000000004</v>
      </c>
      <c r="J39" s="31">
        <v>0.13700000000000001</v>
      </c>
      <c r="K39" s="31">
        <v>0.94499999999999995</v>
      </c>
      <c r="L39" s="3">
        <f t="shared" si="94"/>
        <v>1.058443540322223</v>
      </c>
      <c r="M39" s="3">
        <f t="shared" si="95"/>
        <v>0.2206883863676585</v>
      </c>
      <c r="N39" s="3">
        <f t="shared" si="96"/>
        <v>0</v>
      </c>
      <c r="O39" s="3">
        <f t="shared" si="97"/>
        <v>0.2206883863676585</v>
      </c>
      <c r="P39" s="18">
        <f t="shared" si="98"/>
        <v>0</v>
      </c>
      <c r="Q39" s="18">
        <f t="shared" si="99"/>
        <v>10.911845607652017</v>
      </c>
      <c r="R39" s="39">
        <f t="shared" si="144"/>
        <v>0</v>
      </c>
      <c r="S39" s="35">
        <v>0.51549999999999996</v>
      </c>
      <c r="T39" s="31">
        <v>0.29699999999999999</v>
      </c>
      <c r="U39" s="31">
        <v>0.56699999999999995</v>
      </c>
      <c r="V39" s="3">
        <f t="shared" si="100"/>
        <v>0.63506612419333375</v>
      </c>
      <c r="W39" s="3">
        <f t="shared" si="101"/>
        <v>2.8779588807757623E-2</v>
      </c>
      <c r="X39" s="3">
        <f t="shared" si="102"/>
        <v>5.7559177615515246E-2</v>
      </c>
      <c r="Y39" s="3">
        <f t="shared" si="103"/>
        <v>8.6338766423272872E-2</v>
      </c>
      <c r="Z39" s="18">
        <f t="shared" si="104"/>
        <v>4.548819378698251E-2</v>
      </c>
      <c r="AA39" s="18">
        <f t="shared" si="105"/>
        <v>8.1688014851239394</v>
      </c>
      <c r="AB39" s="39">
        <f t="shared" si="106"/>
        <v>7.046220638405187E-3</v>
      </c>
      <c r="AC39" s="35">
        <v>0.35580000000000001</v>
      </c>
      <c r="AD39" s="31">
        <v>0.185</v>
      </c>
      <c r="AE39" s="31">
        <v>0.621</v>
      </c>
      <c r="AF39" s="3">
        <f t="shared" si="107"/>
        <v>0.69554861221174658</v>
      </c>
      <c r="AG39" s="3">
        <f t="shared" si="108"/>
        <v>1.644584585794126E-2</v>
      </c>
      <c r="AH39" s="3">
        <f t="shared" si="109"/>
        <v>6.5783383431765041E-2</v>
      </c>
      <c r="AI39" s="3">
        <f t="shared" si="110"/>
        <v>8.2229229289706302E-2</v>
      </c>
      <c r="AJ39" s="18">
        <f t="shared" si="111"/>
        <v>6.7976852194859314E-2</v>
      </c>
      <c r="AK39" s="18">
        <f t="shared" si="112"/>
        <v>6.8841558946027241</v>
      </c>
      <c r="AL39" s="39">
        <f t="shared" si="113"/>
        <v>9.555766086491467E-3</v>
      </c>
      <c r="AM39" s="35">
        <v>0.2742</v>
      </c>
      <c r="AN39" s="31">
        <v>0.112</v>
      </c>
      <c r="AO39" s="31">
        <v>0.82499999999999996</v>
      </c>
      <c r="AP39" s="3">
        <f t="shared" si="114"/>
        <v>0.92403801139241681</v>
      </c>
      <c r="AQ39" s="3">
        <f t="shared" si="115"/>
        <v>1.7238676729895954E-2</v>
      </c>
      <c r="AR39" s="3">
        <f t="shared" si="116"/>
        <v>0.10343206037937572</v>
      </c>
      <c r="AS39" s="3">
        <f t="shared" si="117"/>
        <v>0.12067073710927168</v>
      </c>
      <c r="AT39" s="18">
        <f t="shared" si="118"/>
        <v>0.1089490129241639</v>
      </c>
      <c r="AU39" s="18">
        <f t="shared" si="119"/>
        <v>6.2277558934347148</v>
      </c>
      <c r="AV39" s="39">
        <f t="shared" si="120"/>
        <v>1.6608239331990123E-2</v>
      </c>
      <c r="AW39" s="35">
        <v>0.23219999999999999</v>
      </c>
      <c r="AX39" s="31">
        <v>0.06</v>
      </c>
      <c r="AY39" s="31">
        <v>1.0640000000000001</v>
      </c>
      <c r="AZ39" s="3">
        <f t="shared" si="121"/>
        <v>1.1917290231776141</v>
      </c>
      <c r="BA39" s="3">
        <f t="shared" si="122"/>
        <v>2.0562163792766069E-2</v>
      </c>
      <c r="BB39" s="3">
        <f t="shared" si="123"/>
        <v>0.16449731034212856</v>
      </c>
      <c r="BC39" s="3">
        <f t="shared" si="124"/>
        <v>0.18505947413489462</v>
      </c>
      <c r="BD39" s="18">
        <f t="shared" si="125"/>
        <v>0.12944063149457619</v>
      </c>
      <c r="BE39" s="18">
        <f t="shared" si="126"/>
        <v>5.8899029516570636</v>
      </c>
      <c r="BF39" s="39">
        <f t="shared" si="127"/>
        <v>2.7928696226794184E-2</v>
      </c>
      <c r="BG39" s="35">
        <v>0.2419</v>
      </c>
      <c r="BH39" s="31">
        <v>6.0999999999999999E-2</v>
      </c>
      <c r="BI39" s="31">
        <v>1.1299999999999999</v>
      </c>
      <c r="BJ39" s="3">
        <f t="shared" si="128"/>
        <v>1.2656520640890072</v>
      </c>
      <c r="BK39" s="3">
        <f t="shared" si="129"/>
        <v>2.5170378787561797E-2</v>
      </c>
      <c r="BL39" s="3">
        <f t="shared" si="130"/>
        <v>0.25170378787561798</v>
      </c>
      <c r="BM39" s="3">
        <f t="shared" si="131"/>
        <v>0.27687416666317977</v>
      </c>
      <c r="BN39" s="18">
        <f t="shared" si="132"/>
        <v>0.18553799183993083</v>
      </c>
      <c r="BO39" s="18">
        <f t="shared" si="133"/>
        <v>5.9679308929723778</v>
      </c>
      <c r="BP39" s="39">
        <f t="shared" si="134"/>
        <v>4.2176056055209243E-2</v>
      </c>
      <c r="BQ39" s="35">
        <v>0.24210000000000001</v>
      </c>
      <c r="BR39" s="31">
        <v>3.5000000000000003E-2</v>
      </c>
      <c r="BS39" s="31">
        <v>1.129</v>
      </c>
      <c r="BT39" s="3">
        <f t="shared" si="135"/>
        <v>1.2645320180145925</v>
      </c>
      <c r="BU39" s="3">
        <f t="shared" si="136"/>
        <v>2.5167413829730385E-2</v>
      </c>
      <c r="BV39" s="3">
        <f t="shared" si="137"/>
        <v>0.30200896595676457</v>
      </c>
      <c r="BW39" s="3">
        <f t="shared" si="138"/>
        <v>0.32717637978649494</v>
      </c>
      <c r="BX39" s="18">
        <f t="shared" si="139"/>
        <v>0.1275214681199901</v>
      </c>
      <c r="BY39" s="18">
        <f t="shared" si="140"/>
        <v>5.9695397165046531</v>
      </c>
      <c r="BZ39" s="39">
        <f t="shared" si="141"/>
        <v>5.0591667079752677E-2</v>
      </c>
    </row>
    <row r="40" spans="2:78" ht="20" customHeight="1" x14ac:dyDescent="0.2">
      <c r="B40" s="10" t="s">
        <v>7</v>
      </c>
      <c r="C40" s="11">
        <v>1.343</v>
      </c>
      <c r="D40" s="2"/>
      <c r="E40" s="29">
        <v>30</v>
      </c>
      <c r="F40" s="22">
        <f t="shared" si="143"/>
        <v>0.59460000000000002</v>
      </c>
      <c r="G40" s="22">
        <f t="shared" si="142"/>
        <v>7.4913317868075282</v>
      </c>
      <c r="H40" s="46">
        <f t="shared" si="93"/>
        <v>53179.014084507042</v>
      </c>
      <c r="I40" s="35">
        <v>1.1449</v>
      </c>
      <c r="J40" s="31">
        <v>0.05</v>
      </c>
      <c r="K40" s="31">
        <v>0.98699999999999999</v>
      </c>
      <c r="L40" s="3">
        <f t="shared" si="94"/>
        <v>1.1054854754476551</v>
      </c>
      <c r="M40" s="3">
        <f t="shared" si="95"/>
        <v>0.43016051523840904</v>
      </c>
      <c r="N40" s="3">
        <f t="shared" si="96"/>
        <v>0</v>
      </c>
      <c r="O40" s="3">
        <f t="shared" si="97"/>
        <v>0.43016051523840904</v>
      </c>
      <c r="P40" s="18">
        <f t="shared" si="98"/>
        <v>0</v>
      </c>
      <c r="Q40" s="18">
        <f t="shared" si="99"/>
        <v>16.306210104612116</v>
      </c>
      <c r="R40" s="39">
        <f t="shared" si="144"/>
        <v>0</v>
      </c>
      <c r="S40" s="35">
        <v>1.0005999999999999</v>
      </c>
      <c r="T40" s="31">
        <v>5.2999999999999999E-2</v>
      </c>
      <c r="U40" s="31">
        <v>0.95899999999999996</v>
      </c>
      <c r="V40" s="3">
        <f t="shared" si="100"/>
        <v>1.0741241853640338</v>
      </c>
      <c r="W40" s="3">
        <f t="shared" si="101"/>
        <v>0.31018396204785764</v>
      </c>
      <c r="X40" s="3">
        <f t="shared" si="102"/>
        <v>0.62036792409571528</v>
      </c>
      <c r="Y40" s="3">
        <f t="shared" si="103"/>
        <v>0.93055188614357287</v>
      </c>
      <c r="Z40" s="18">
        <f t="shared" si="104"/>
        <v>2.3221443304126649E-2</v>
      </c>
      <c r="AA40" s="18">
        <f t="shared" si="105"/>
        <v>14.875736447796791</v>
      </c>
      <c r="AB40" s="39">
        <f t="shared" si="106"/>
        <v>4.1703341967153258E-2</v>
      </c>
      <c r="AC40" s="35">
        <v>0.52749999999999997</v>
      </c>
      <c r="AD40" s="31">
        <v>0.13300000000000001</v>
      </c>
      <c r="AE40" s="31">
        <v>0.93100000000000005</v>
      </c>
      <c r="AF40" s="3">
        <f t="shared" si="107"/>
        <v>1.0427628952804124</v>
      </c>
      <c r="AG40" s="3">
        <f t="shared" si="108"/>
        <v>8.124664148708638E-2</v>
      </c>
      <c r="AH40" s="3">
        <f t="shared" si="109"/>
        <v>0.32498656594834552</v>
      </c>
      <c r="AI40" s="3">
        <f t="shared" si="110"/>
        <v>0.4062332074354319</v>
      </c>
      <c r="AJ40" s="18">
        <f t="shared" si="111"/>
        <v>0.10983914003257203</v>
      </c>
      <c r="AK40" s="18">
        <f t="shared" si="112"/>
        <v>10.185805144682929</v>
      </c>
      <c r="AL40" s="39">
        <f t="shared" si="113"/>
        <v>3.1905829861470607E-2</v>
      </c>
      <c r="AM40" s="35">
        <v>0.41289999999999999</v>
      </c>
      <c r="AN40" s="31">
        <v>8.4000000000000005E-2</v>
      </c>
      <c r="AO40" s="31">
        <v>0.98</v>
      </c>
      <c r="AP40" s="3">
        <f t="shared" si="114"/>
        <v>1.0976451529267497</v>
      </c>
      <c r="AQ40" s="3">
        <f t="shared" si="115"/>
        <v>5.5157305816725712E-2</v>
      </c>
      <c r="AR40" s="3">
        <f t="shared" si="116"/>
        <v>0.33094383490035428</v>
      </c>
      <c r="AS40" s="3">
        <f t="shared" si="117"/>
        <v>0.38610114071708002</v>
      </c>
      <c r="AT40" s="18">
        <f t="shared" si="118"/>
        <v>0.11529986998607936</v>
      </c>
      <c r="AU40" s="18">
        <f t="shared" si="119"/>
        <v>9.0497533008088045</v>
      </c>
      <c r="AV40" s="39">
        <f t="shared" si="120"/>
        <v>3.6569376412810814E-2</v>
      </c>
      <c r="AW40" s="35">
        <v>0.30709999999999998</v>
      </c>
      <c r="AX40" s="31">
        <v>8.7999999999999995E-2</v>
      </c>
      <c r="AY40" s="31">
        <v>1.038</v>
      </c>
      <c r="AZ40" s="3">
        <f t="shared" si="121"/>
        <v>1.1626078252428227</v>
      </c>
      <c r="BA40" s="3">
        <f t="shared" si="122"/>
        <v>3.4230675342672191E-2</v>
      </c>
      <c r="BB40" s="3">
        <f t="shared" si="123"/>
        <v>0.27384540274137753</v>
      </c>
      <c r="BC40" s="3">
        <f t="shared" si="124"/>
        <v>0.30807607808404974</v>
      </c>
      <c r="BD40" s="18">
        <f t="shared" si="125"/>
        <v>0.1806814203460323</v>
      </c>
      <c r="BE40" s="18">
        <f t="shared" si="126"/>
        <v>8.000937549657996</v>
      </c>
      <c r="BF40" s="39">
        <f t="shared" si="127"/>
        <v>3.4226664193008627E-2</v>
      </c>
      <c r="BG40" s="35">
        <v>0.26679999999999998</v>
      </c>
      <c r="BH40" s="31">
        <v>7.1999999999999995E-2</v>
      </c>
      <c r="BI40" s="31">
        <v>1.1499999999999999</v>
      </c>
      <c r="BJ40" s="3">
        <f t="shared" si="128"/>
        <v>1.2880529855773084</v>
      </c>
      <c r="BK40" s="3">
        <f t="shared" si="129"/>
        <v>3.1712352392276814E-2</v>
      </c>
      <c r="BL40" s="3">
        <f t="shared" si="130"/>
        <v>0.3171235239227681</v>
      </c>
      <c r="BM40" s="3">
        <f t="shared" si="131"/>
        <v>0.34883587631504492</v>
      </c>
      <c r="BN40" s="18">
        <f t="shared" si="132"/>
        <v>0.22681632363983745</v>
      </c>
      <c r="BO40" s="18">
        <f t="shared" si="133"/>
        <v>7.6014358977546177</v>
      </c>
      <c r="BP40" s="39">
        <f t="shared" si="134"/>
        <v>4.1718897348913112E-2</v>
      </c>
      <c r="BQ40" s="35">
        <v>0.26050000000000001</v>
      </c>
      <c r="BR40" s="31">
        <v>5.8999999999999997E-2</v>
      </c>
      <c r="BS40" s="31">
        <v>1.1379999999999999</v>
      </c>
      <c r="BT40" s="3">
        <f t="shared" si="135"/>
        <v>1.2746124326843278</v>
      </c>
      <c r="BU40" s="3">
        <f t="shared" si="136"/>
        <v>2.9604730161514284E-2</v>
      </c>
      <c r="BV40" s="3">
        <f t="shared" si="137"/>
        <v>0.35525676193817141</v>
      </c>
      <c r="BW40" s="3">
        <f t="shared" si="138"/>
        <v>0.38486149209968568</v>
      </c>
      <c r="BX40" s="18">
        <f t="shared" si="139"/>
        <v>0.2184056713658217</v>
      </c>
      <c r="BY40" s="18">
        <f t="shared" si="140"/>
        <v>7.5389827859186056</v>
      </c>
      <c r="BZ40" s="39">
        <f t="shared" si="141"/>
        <v>4.7122638693607825E-2</v>
      </c>
    </row>
    <row r="41" spans="2:78" ht="20" customHeight="1" x14ac:dyDescent="0.2">
      <c r="B41" s="13" t="s">
        <v>8</v>
      </c>
      <c r="C41" s="11">
        <f>C39*C40</f>
        <v>7.2857749999999992</v>
      </c>
      <c r="D41" s="2"/>
      <c r="E41" s="29">
        <v>32</v>
      </c>
      <c r="F41" s="22">
        <f t="shared" si="143"/>
        <v>0.63460000000000005</v>
      </c>
      <c r="G41" s="22">
        <f t="shared" si="142"/>
        <v>7.9952895255769558</v>
      </c>
      <c r="H41" s="46">
        <f t="shared" si="93"/>
        <v>56756.478873239437</v>
      </c>
      <c r="I41" s="35">
        <v>1.1819</v>
      </c>
      <c r="J41" s="31">
        <v>6.7000000000000004E-2</v>
      </c>
      <c r="K41" s="31">
        <v>1.02</v>
      </c>
      <c r="L41" s="3">
        <f t="shared" si="94"/>
        <v>1.1424469959033519</v>
      </c>
      <c r="M41" s="3">
        <f t="shared" si="95"/>
        <v>0.48957917528353306</v>
      </c>
      <c r="N41" s="3">
        <f t="shared" si="96"/>
        <v>0</v>
      </c>
      <c r="O41" s="3">
        <f t="shared" si="97"/>
        <v>0.48957917528353306</v>
      </c>
      <c r="P41" s="18">
        <f t="shared" si="98"/>
        <v>0</v>
      </c>
      <c r="Q41" s="18">
        <f t="shared" si="99"/>
        <v>20.269320626151</v>
      </c>
      <c r="R41" s="39">
        <f t="shared" si="144"/>
        <v>0</v>
      </c>
      <c r="S41" s="35">
        <v>1.0920000000000001</v>
      </c>
      <c r="T41" s="31">
        <v>5.8999999999999997E-2</v>
      </c>
      <c r="U41" s="31">
        <v>1.014</v>
      </c>
      <c r="V41" s="3">
        <f t="shared" si="100"/>
        <v>1.1357267194568614</v>
      </c>
      <c r="W41" s="3">
        <f t="shared" si="101"/>
        <v>0.41303068188055614</v>
      </c>
      <c r="X41" s="3">
        <f t="shared" si="102"/>
        <v>0.82606136376111228</v>
      </c>
      <c r="Y41" s="3">
        <f t="shared" si="103"/>
        <v>1.2390920456416685</v>
      </c>
      <c r="Z41" s="18">
        <f t="shared" si="104"/>
        <v>2.8900412865721474E-2</v>
      </c>
      <c r="AA41" s="18">
        <f t="shared" si="105"/>
        <v>19.185895972907062</v>
      </c>
      <c r="AB41" s="39">
        <f t="shared" si="106"/>
        <v>4.3055657391638968E-2</v>
      </c>
      <c r="AC41" s="35">
        <v>0.9869</v>
      </c>
      <c r="AD41" s="31">
        <v>6.4000000000000001E-2</v>
      </c>
      <c r="AE41" s="31">
        <v>0.99199999999999999</v>
      </c>
      <c r="AF41" s="3">
        <f t="shared" si="107"/>
        <v>1.1110857058197303</v>
      </c>
      <c r="AG41" s="3">
        <f t="shared" si="108"/>
        <v>0.32287228691442094</v>
      </c>
      <c r="AH41" s="3">
        <f t="shared" si="109"/>
        <v>1.2914891476576837</v>
      </c>
      <c r="AI41" s="3">
        <f t="shared" si="110"/>
        <v>1.6143614345721047</v>
      </c>
      <c r="AJ41" s="18">
        <f t="shared" si="111"/>
        <v>6.0008039643789271E-2</v>
      </c>
      <c r="AK41" s="18">
        <f t="shared" si="112"/>
        <v>17.919289398313769</v>
      </c>
      <c r="AL41" s="39">
        <f t="shared" si="113"/>
        <v>7.2072564874096787E-2</v>
      </c>
      <c r="AM41" s="35">
        <v>0.76</v>
      </c>
      <c r="AN41" s="31">
        <v>0.10199999999999999</v>
      </c>
      <c r="AO41" s="31">
        <v>0.95899999999999996</v>
      </c>
      <c r="AP41" s="3">
        <f t="shared" si="114"/>
        <v>1.0741241853640338</v>
      </c>
      <c r="AQ41" s="3">
        <f t="shared" si="115"/>
        <v>0.17894745511162485</v>
      </c>
      <c r="AR41" s="3">
        <f t="shared" si="116"/>
        <v>1.073684730669749</v>
      </c>
      <c r="AS41" s="3">
        <f t="shared" si="117"/>
        <v>1.2526321857813738</v>
      </c>
      <c r="AT41" s="18">
        <f t="shared" si="118"/>
        <v>0.13407097454835387</v>
      </c>
      <c r="AU41" s="18">
        <f t="shared" si="119"/>
        <v>15.184817164486747</v>
      </c>
      <c r="AV41" s="39">
        <f t="shared" si="120"/>
        <v>7.0707781268569525E-2</v>
      </c>
      <c r="AW41" s="35">
        <v>0.35039999999999999</v>
      </c>
      <c r="AX41" s="31">
        <v>0.108</v>
      </c>
      <c r="AY41" s="31">
        <v>1.03</v>
      </c>
      <c r="AZ41" s="3">
        <f t="shared" si="121"/>
        <v>1.1536474566475023</v>
      </c>
      <c r="BA41" s="3">
        <f t="shared" si="122"/>
        <v>4.3879712355352339E-2</v>
      </c>
      <c r="BB41" s="3">
        <f t="shared" si="123"/>
        <v>0.35103769884281871</v>
      </c>
      <c r="BC41" s="3">
        <f t="shared" si="124"/>
        <v>0.39491741119817103</v>
      </c>
      <c r="BD41" s="18">
        <f t="shared" si="125"/>
        <v>0.21834051062336812</v>
      </c>
      <c r="BE41" s="18">
        <f t="shared" si="126"/>
        <v>10.24854644180915</v>
      </c>
      <c r="BF41" s="39">
        <f t="shared" si="127"/>
        <v>3.4252437732121055E-2</v>
      </c>
      <c r="BG41" s="35">
        <v>0.37580000000000002</v>
      </c>
      <c r="BH41" s="31">
        <v>0.107</v>
      </c>
      <c r="BI41" s="31">
        <v>1.02</v>
      </c>
      <c r="BJ41" s="3">
        <f t="shared" si="128"/>
        <v>1.1424469959033519</v>
      </c>
      <c r="BK41" s="3">
        <f t="shared" si="129"/>
        <v>4.9496560686145073E-2</v>
      </c>
      <c r="BL41" s="3">
        <f t="shared" si="130"/>
        <v>0.49496560686145069</v>
      </c>
      <c r="BM41" s="3">
        <f t="shared" si="131"/>
        <v>0.5444621675475958</v>
      </c>
      <c r="BN41" s="18">
        <f t="shared" si="132"/>
        <v>0.26517357942966713</v>
      </c>
      <c r="BO41" s="18">
        <f t="shared" si="133"/>
        <v>10.554653073537692</v>
      </c>
      <c r="BP41" s="39">
        <f t="shared" si="134"/>
        <v>4.6895488029105717E-2</v>
      </c>
      <c r="BQ41" s="35">
        <v>0.26150000000000001</v>
      </c>
      <c r="BR41" s="31">
        <v>7.3999999999999996E-2</v>
      </c>
      <c r="BS41" s="31">
        <v>1.1619999999999999</v>
      </c>
      <c r="BT41" s="3">
        <f t="shared" si="135"/>
        <v>1.301493538470289</v>
      </c>
      <c r="BU41" s="3">
        <f t="shared" si="136"/>
        <v>3.110403773269026E-2</v>
      </c>
      <c r="BV41" s="3">
        <f t="shared" si="137"/>
        <v>0.37324845279228308</v>
      </c>
      <c r="BW41" s="3">
        <f t="shared" si="138"/>
        <v>0.40435249052497335</v>
      </c>
      <c r="BX41" s="18">
        <f t="shared" si="139"/>
        <v>0.285608646845109</v>
      </c>
      <c r="BY41" s="18">
        <f t="shared" si="140"/>
        <v>9.1771732307592515</v>
      </c>
      <c r="BZ41" s="39">
        <f t="shared" si="141"/>
        <v>4.0671396671609225E-2</v>
      </c>
    </row>
    <row r="42" spans="2:78" ht="20" customHeight="1" x14ac:dyDescent="0.2">
      <c r="B42" s="13" t="s">
        <v>17</v>
      </c>
      <c r="C42" s="11">
        <f>1*C39</f>
        <v>5.4249999999999998</v>
      </c>
      <c r="D42" s="2"/>
      <c r="E42" s="29">
        <v>34</v>
      </c>
      <c r="F42" s="22">
        <f t="shared" si="143"/>
        <v>0.67460000000000009</v>
      </c>
      <c r="G42" s="22">
        <f t="shared" si="142"/>
        <v>8.4992472643463834</v>
      </c>
      <c r="H42" s="46">
        <f t="shared" si="93"/>
        <v>60333.94366197184</v>
      </c>
      <c r="I42" s="35">
        <v>1.2044999999999999</v>
      </c>
      <c r="J42" s="31">
        <v>6.9000000000000006E-2</v>
      </c>
      <c r="K42" s="31">
        <v>1.0429999999999999</v>
      </c>
      <c r="L42" s="3">
        <f t="shared" si="94"/>
        <v>1.1682080556148979</v>
      </c>
      <c r="M42" s="3">
        <f t="shared" si="95"/>
        <v>0.53167146610603466</v>
      </c>
      <c r="N42" s="3">
        <f t="shared" si="96"/>
        <v>0</v>
      </c>
      <c r="O42" s="3">
        <f t="shared" si="97"/>
        <v>0.53167146610603466</v>
      </c>
      <c r="P42" s="18">
        <f t="shared" si="98"/>
        <v>0</v>
      </c>
      <c r="Q42" s="18">
        <f t="shared" si="99"/>
        <v>24.67600416065368</v>
      </c>
      <c r="R42" s="39">
        <f t="shared" si="144"/>
        <v>0</v>
      </c>
      <c r="S42" s="35">
        <v>1.1171</v>
      </c>
      <c r="T42" s="31">
        <v>0.06</v>
      </c>
      <c r="U42" s="31">
        <v>1.034</v>
      </c>
      <c r="V42" s="3">
        <f t="shared" si="100"/>
        <v>1.1581276409451626</v>
      </c>
      <c r="W42" s="3">
        <f t="shared" si="101"/>
        <v>0.44945509581582893</v>
      </c>
      <c r="X42" s="3">
        <f t="shared" si="102"/>
        <v>0.89891019163165786</v>
      </c>
      <c r="Y42" s="3">
        <f t="shared" si="103"/>
        <v>1.3483652874474867</v>
      </c>
      <c r="Z42" s="18">
        <f t="shared" si="104"/>
        <v>3.0561062799933723E-2</v>
      </c>
      <c r="AA42" s="18">
        <f t="shared" si="105"/>
        <v>23.410716531647449</v>
      </c>
      <c r="AB42" s="39">
        <f t="shared" si="106"/>
        <v>3.8397380550760959E-2</v>
      </c>
      <c r="AC42" s="35">
        <v>1.0112000000000001</v>
      </c>
      <c r="AD42" s="31">
        <v>7.5999999999999998E-2</v>
      </c>
      <c r="AE42" s="31">
        <v>1.024</v>
      </c>
      <c r="AF42" s="3">
        <f t="shared" si="107"/>
        <v>1.1469271802010121</v>
      </c>
      <c r="AG42" s="3">
        <f t="shared" si="108"/>
        <v>0.36118953835421586</v>
      </c>
      <c r="AH42" s="3">
        <f t="shared" si="109"/>
        <v>1.4447581534168634</v>
      </c>
      <c r="AI42" s="3">
        <f t="shared" si="110"/>
        <v>1.8059476917710793</v>
      </c>
      <c r="AJ42" s="18">
        <f t="shared" si="111"/>
        <v>7.5931088664773924E-2</v>
      </c>
      <c r="AK42" s="18">
        <f t="shared" si="112"/>
        <v>21.877604862176504</v>
      </c>
      <c r="AL42" s="39">
        <f t="shared" si="113"/>
        <v>6.603822322043397E-2</v>
      </c>
      <c r="AM42" s="35">
        <v>0.95389999999999997</v>
      </c>
      <c r="AN42" s="31">
        <v>5.1999999999999998E-2</v>
      </c>
      <c r="AO42" s="31">
        <v>1.018</v>
      </c>
      <c r="AP42" s="3">
        <f t="shared" si="114"/>
        <v>1.1402069037545217</v>
      </c>
      <c r="AQ42" s="3">
        <f t="shared" si="115"/>
        <v>0.31765988998598499</v>
      </c>
      <c r="AR42" s="3">
        <f t="shared" si="116"/>
        <v>1.9059593399159098</v>
      </c>
      <c r="AS42" s="3">
        <f t="shared" si="117"/>
        <v>2.2236192299018946</v>
      </c>
      <c r="AT42" s="18">
        <f t="shared" si="118"/>
        <v>7.7018717004070647E-2</v>
      </c>
      <c r="AU42" s="18">
        <f t="shared" si="119"/>
        <v>21.048074185493924</v>
      </c>
      <c r="AV42" s="39">
        <f t="shared" si="120"/>
        <v>9.0552671143162053E-2</v>
      </c>
      <c r="AW42" s="35">
        <v>0.74850000000000005</v>
      </c>
      <c r="AX42" s="31">
        <v>8.5000000000000006E-2</v>
      </c>
      <c r="AY42" s="31">
        <v>1.0009999999999999</v>
      </c>
      <c r="AZ42" s="3">
        <f t="shared" si="121"/>
        <v>1.1211661204894658</v>
      </c>
      <c r="BA42" s="3">
        <f t="shared" si="122"/>
        <v>0.18910930210369331</v>
      </c>
      <c r="BB42" s="3">
        <f t="shared" si="123"/>
        <v>1.5128744168295465</v>
      </c>
      <c r="BC42" s="3">
        <f t="shared" si="124"/>
        <v>1.7019837189332399</v>
      </c>
      <c r="BD42" s="18">
        <f t="shared" si="125"/>
        <v>0.16230174806798964</v>
      </c>
      <c r="BE42" s="18">
        <f t="shared" si="126"/>
        <v>18.074503487577665</v>
      </c>
      <c r="BF42" s="39">
        <f t="shared" si="127"/>
        <v>8.370212868471448E-2</v>
      </c>
      <c r="BG42" s="35">
        <v>0.43359999999999999</v>
      </c>
      <c r="BH42" s="31">
        <v>9.2999999999999999E-2</v>
      </c>
      <c r="BI42" s="31">
        <v>1.042</v>
      </c>
      <c r="BJ42" s="3">
        <f t="shared" si="128"/>
        <v>1.167088009540483</v>
      </c>
      <c r="BK42" s="3">
        <f t="shared" si="129"/>
        <v>6.8766213703898044E-2</v>
      </c>
      <c r="BL42" s="3">
        <f t="shared" si="130"/>
        <v>0.68766213703898038</v>
      </c>
      <c r="BM42" s="3">
        <f t="shared" si="131"/>
        <v>0.7564283507428784</v>
      </c>
      <c r="BN42" s="18">
        <f t="shared" si="132"/>
        <v>0.24052737754993767</v>
      </c>
      <c r="BO42" s="18">
        <f t="shared" si="133"/>
        <v>13.51570400961354</v>
      </c>
      <c r="BP42" s="39">
        <f t="shared" si="134"/>
        <v>5.0878750862689469E-2</v>
      </c>
      <c r="BQ42" s="35">
        <v>0.2843</v>
      </c>
      <c r="BR42" s="31">
        <v>7.9000000000000001E-2</v>
      </c>
      <c r="BS42" s="31">
        <v>1.17</v>
      </c>
      <c r="BT42" s="3">
        <f t="shared" si="135"/>
        <v>1.3104539070656094</v>
      </c>
      <c r="BU42" s="3">
        <f t="shared" si="136"/>
        <v>3.7272332390956564E-2</v>
      </c>
      <c r="BV42" s="3">
        <f t="shared" si="137"/>
        <v>0.44726798869147871</v>
      </c>
      <c r="BW42" s="3">
        <f t="shared" si="138"/>
        <v>0.48454032108243528</v>
      </c>
      <c r="BX42" s="18">
        <f t="shared" si="139"/>
        <v>0.3091193493259648</v>
      </c>
      <c r="BY42" s="18">
        <f t="shared" si="140"/>
        <v>11.354291618187554</v>
      </c>
      <c r="BZ42" s="39">
        <f t="shared" si="141"/>
        <v>3.9391976508251297E-2</v>
      </c>
    </row>
    <row r="43" spans="2:78" ht="20" customHeight="1" x14ac:dyDescent="0.2">
      <c r="B43" s="27" t="s">
        <v>22</v>
      </c>
      <c r="C43" s="28">
        <v>0.02</v>
      </c>
      <c r="D43" s="2"/>
      <c r="E43" s="29">
        <v>36</v>
      </c>
      <c r="F43" s="22">
        <f t="shared" si="143"/>
        <v>0.71460000000000001</v>
      </c>
      <c r="G43" s="22">
        <f t="shared" si="142"/>
        <v>9.0032050031158075</v>
      </c>
      <c r="H43" s="46">
        <f t="shared" si="93"/>
        <v>63911.408450704221</v>
      </c>
      <c r="I43" s="35">
        <v>1.2461</v>
      </c>
      <c r="J43" s="31">
        <v>0.107</v>
      </c>
      <c r="K43" s="31">
        <v>1.0529999999999999</v>
      </c>
      <c r="L43" s="3">
        <f t="shared" si="94"/>
        <v>1.1794085163590484</v>
      </c>
      <c r="M43" s="3">
        <f t="shared" si="95"/>
        <v>0.57999421521470396</v>
      </c>
      <c r="N43" s="3">
        <f t="shared" si="96"/>
        <v>0</v>
      </c>
      <c r="O43" s="3">
        <f t="shared" si="97"/>
        <v>0.57999421521470396</v>
      </c>
      <c r="P43" s="18">
        <f t="shared" si="98"/>
        <v>0</v>
      </c>
      <c r="Q43" s="18">
        <f t="shared" si="99"/>
        <v>30.046712854430314</v>
      </c>
      <c r="R43" s="39">
        <f t="shared" si="144"/>
        <v>0</v>
      </c>
      <c r="S43" s="35">
        <v>1.1242000000000001</v>
      </c>
      <c r="T43" s="31">
        <v>0.09</v>
      </c>
      <c r="U43" s="31">
        <v>1.054</v>
      </c>
      <c r="V43" s="3">
        <f t="shared" si="100"/>
        <v>1.1805285624334636</v>
      </c>
      <c r="W43" s="3">
        <f t="shared" si="101"/>
        <v>0.47296555285549863</v>
      </c>
      <c r="X43" s="3">
        <f t="shared" si="102"/>
        <v>0.94593110571099726</v>
      </c>
      <c r="Y43" s="3">
        <f t="shared" si="103"/>
        <v>1.4188966585664959</v>
      </c>
      <c r="Z43" s="18">
        <f t="shared" si="104"/>
        <v>4.763211398727292E-2</v>
      </c>
      <c r="AA43" s="18">
        <f t="shared" si="105"/>
        <v>27.949069937670071</v>
      </c>
      <c r="AB43" s="39">
        <f t="shared" si="106"/>
        <v>3.3844815152008358E-2</v>
      </c>
      <c r="AC43" s="35">
        <v>1.0122</v>
      </c>
      <c r="AD43" s="31">
        <v>9.9000000000000005E-2</v>
      </c>
      <c r="AE43" s="31">
        <v>1.052</v>
      </c>
      <c r="AF43" s="3">
        <f t="shared" si="107"/>
        <v>1.1782884702846335</v>
      </c>
      <c r="AG43" s="3">
        <f t="shared" si="108"/>
        <v>0.38196649819967643</v>
      </c>
      <c r="AH43" s="3">
        <f t="shared" si="109"/>
        <v>1.5278659927987057</v>
      </c>
      <c r="AI43" s="3">
        <f t="shared" si="110"/>
        <v>1.9098324909983821</v>
      </c>
      <c r="AJ43" s="18">
        <f t="shared" si="111"/>
        <v>0.10439334060538868</v>
      </c>
      <c r="AK43" s="18">
        <f t="shared" si="112"/>
        <v>26.021785223337449</v>
      </c>
      <c r="AL43" s="39">
        <f t="shared" si="113"/>
        <v>5.8714879847230859E-2</v>
      </c>
      <c r="AM43" s="35">
        <v>0.92290000000000005</v>
      </c>
      <c r="AN43" s="31">
        <v>7.8E-2</v>
      </c>
      <c r="AO43" s="31">
        <v>1.0469999999999999</v>
      </c>
      <c r="AP43" s="3">
        <f t="shared" si="114"/>
        <v>1.1726882399125582</v>
      </c>
      <c r="AQ43" s="3">
        <f t="shared" si="115"/>
        <v>0.31453123696813723</v>
      </c>
      <c r="AR43" s="3">
        <f t="shared" si="116"/>
        <v>1.8871874218088234</v>
      </c>
      <c r="AS43" s="3">
        <f t="shared" si="117"/>
        <v>2.2017186587769606</v>
      </c>
      <c r="AT43" s="18">
        <f t="shared" si="118"/>
        <v>0.12220397879666287</v>
      </c>
      <c r="AU43" s="18">
        <f t="shared" si="119"/>
        <v>24.485119821641884</v>
      </c>
      <c r="AV43" s="39">
        <f t="shared" si="120"/>
        <v>7.707486978032993E-2</v>
      </c>
      <c r="AW43" s="35">
        <v>0.77239999999999998</v>
      </c>
      <c r="AX43" s="31">
        <v>0.107</v>
      </c>
      <c r="AY43" s="31">
        <v>1.0389999999999999</v>
      </c>
      <c r="AZ43" s="3">
        <f t="shared" si="121"/>
        <v>1.1637278713172376</v>
      </c>
      <c r="BA43" s="3">
        <f t="shared" si="122"/>
        <v>0.21695854162419451</v>
      </c>
      <c r="BB43" s="3">
        <f t="shared" si="123"/>
        <v>1.7356683329935561</v>
      </c>
      <c r="BC43" s="3">
        <f t="shared" si="124"/>
        <v>1.9526268746177506</v>
      </c>
      <c r="BD43" s="18">
        <f t="shared" si="125"/>
        <v>0.22011568445943375</v>
      </c>
      <c r="BE43" s="18">
        <f t="shared" si="126"/>
        <v>21.895330986757422</v>
      </c>
      <c r="BF43" s="39">
        <f t="shared" si="127"/>
        <v>7.9271162150657173E-2</v>
      </c>
      <c r="BG43" s="35">
        <v>0.42970000000000003</v>
      </c>
      <c r="BH43" s="31">
        <v>0.123</v>
      </c>
      <c r="BI43" s="31">
        <v>1.133</v>
      </c>
      <c r="BJ43" s="3">
        <f t="shared" si="128"/>
        <v>1.2690122023122525</v>
      </c>
      <c r="BK43" s="3">
        <f t="shared" si="129"/>
        <v>7.9845722431443347E-2</v>
      </c>
      <c r="BL43" s="3">
        <f t="shared" si="130"/>
        <v>0.79845722431443344</v>
      </c>
      <c r="BM43" s="3">
        <f t="shared" si="131"/>
        <v>0.87830294674587683</v>
      </c>
      <c r="BN43" s="18">
        <f t="shared" si="132"/>
        <v>0.37610669208421155</v>
      </c>
      <c r="BO43" s="18">
        <f t="shared" si="133"/>
        <v>15.998183918884292</v>
      </c>
      <c r="BP43" s="39">
        <f t="shared" si="134"/>
        <v>4.9909241471585583E-2</v>
      </c>
      <c r="BQ43" s="35">
        <v>0.36020000000000002</v>
      </c>
      <c r="BR43" s="31">
        <v>0.106</v>
      </c>
      <c r="BS43" s="31">
        <v>1.1970000000000001</v>
      </c>
      <c r="BT43" s="3">
        <f t="shared" si="135"/>
        <v>1.340695151074816</v>
      </c>
      <c r="BU43" s="3">
        <f t="shared" si="136"/>
        <v>6.2623429181295265E-2</v>
      </c>
      <c r="BV43" s="3">
        <f t="shared" si="137"/>
        <v>0.75148115017554318</v>
      </c>
      <c r="BW43" s="3">
        <f t="shared" si="138"/>
        <v>0.81410457935683844</v>
      </c>
      <c r="BX43" s="18">
        <f t="shared" si="139"/>
        <v>0.43413174297360585</v>
      </c>
      <c r="BY43" s="18">
        <f t="shared" si="140"/>
        <v>14.802234922043958</v>
      </c>
      <c r="BZ43" s="39">
        <f t="shared" si="141"/>
        <v>5.0768086990459364E-2</v>
      </c>
    </row>
    <row r="44" spans="2:78" ht="20" customHeight="1" thickBot="1" x14ac:dyDescent="0.25">
      <c r="B44" s="14" t="s">
        <v>16</v>
      </c>
      <c r="C44" s="15">
        <f>1/(2*PI())*SQRT($C$2/(C41+C42))</f>
        <v>0.89282041412649438</v>
      </c>
      <c r="D44" s="2"/>
      <c r="E44" s="29">
        <v>38</v>
      </c>
      <c r="F44" s="22">
        <f t="shared" si="143"/>
        <v>0.75460000000000005</v>
      </c>
      <c r="G44" s="22">
        <f t="shared" si="142"/>
        <v>9.5071627418852351</v>
      </c>
      <c r="H44" s="46">
        <f t="shared" si="93"/>
        <v>67488.873239436623</v>
      </c>
      <c r="I44" s="35">
        <v>1.3165</v>
      </c>
      <c r="J44" s="31">
        <v>0.108</v>
      </c>
      <c r="K44" s="31">
        <v>1.0449999999999999</v>
      </c>
      <c r="L44" s="3">
        <f t="shared" si="94"/>
        <v>1.1704481477637281</v>
      </c>
      <c r="M44" s="3">
        <f t="shared" si="95"/>
        <v>0.63758110102032384</v>
      </c>
      <c r="N44" s="3">
        <f t="shared" si="96"/>
        <v>0</v>
      </c>
      <c r="O44" s="3">
        <f t="shared" si="97"/>
        <v>0.63758110102032384</v>
      </c>
      <c r="P44" s="18">
        <f t="shared" si="98"/>
        <v>0</v>
      </c>
      <c r="Q44" s="18">
        <f t="shared" si="99"/>
        <v>36.806508639872646</v>
      </c>
      <c r="R44" s="39">
        <f t="shared" si="144"/>
        <v>0</v>
      </c>
      <c r="S44" s="35">
        <v>1.1628000000000001</v>
      </c>
      <c r="T44" s="31">
        <v>0.13800000000000001</v>
      </c>
      <c r="U44" s="31">
        <v>1.0529999999999999</v>
      </c>
      <c r="V44" s="3">
        <f t="shared" si="100"/>
        <v>1.1794085163590484</v>
      </c>
      <c r="W44" s="3">
        <f t="shared" si="101"/>
        <v>0.50504248840659405</v>
      </c>
      <c r="X44" s="3">
        <f t="shared" si="102"/>
        <v>1.0100849768131881</v>
      </c>
      <c r="Y44" s="3">
        <f t="shared" si="103"/>
        <v>1.5151274652197821</v>
      </c>
      <c r="Z44" s="18">
        <f t="shared" si="104"/>
        <v>7.2897385796743361E-2</v>
      </c>
      <c r="AA44" s="18">
        <f t="shared" si="105"/>
        <v>33.692189686969577</v>
      </c>
      <c r="AB44" s="39">
        <f t="shared" si="106"/>
        <v>2.997979609511214E-2</v>
      </c>
      <c r="AC44" s="35">
        <v>1.0337000000000001</v>
      </c>
      <c r="AD44" s="31">
        <v>0.13900000000000001</v>
      </c>
      <c r="AE44" s="31">
        <v>1.0549999999999999</v>
      </c>
      <c r="AF44" s="3">
        <f t="shared" si="107"/>
        <v>1.1816486085078786</v>
      </c>
      <c r="AG44" s="3">
        <f t="shared" si="108"/>
        <v>0.40064071236055371</v>
      </c>
      <c r="AH44" s="3">
        <f t="shared" si="109"/>
        <v>1.6025628494422148</v>
      </c>
      <c r="AI44" s="3">
        <f t="shared" si="110"/>
        <v>2.0032035618027684</v>
      </c>
      <c r="AJ44" s="18">
        <f t="shared" si="111"/>
        <v>0.14740962473460614</v>
      </c>
      <c r="AK44" s="18">
        <f t="shared" si="112"/>
        <v>31.076323865110204</v>
      </c>
      <c r="AL44" s="39">
        <f t="shared" si="113"/>
        <v>5.156861076613483E-2</v>
      </c>
      <c r="AM44" s="35">
        <v>0.72740000000000005</v>
      </c>
      <c r="AN44" s="31">
        <v>0.15</v>
      </c>
      <c r="AO44" s="31">
        <v>1.071</v>
      </c>
      <c r="AP44" s="3">
        <f t="shared" si="114"/>
        <v>1.1995693456985193</v>
      </c>
      <c r="AQ44" s="3">
        <f t="shared" si="115"/>
        <v>0.20444978711614023</v>
      </c>
      <c r="AR44" s="3">
        <f t="shared" si="116"/>
        <v>1.2266987226968413</v>
      </c>
      <c r="AS44" s="3">
        <f t="shared" si="117"/>
        <v>1.4311485098129815</v>
      </c>
      <c r="AT44" s="18">
        <f t="shared" si="118"/>
        <v>0.24590512541036183</v>
      </c>
      <c r="AU44" s="18">
        <f t="shared" si="119"/>
        <v>24.869974513944232</v>
      </c>
      <c r="AV44" s="39">
        <f t="shared" si="120"/>
        <v>4.9324486521248712E-2</v>
      </c>
      <c r="AW44" s="35">
        <v>0.52349999999999997</v>
      </c>
      <c r="AX44" s="31">
        <v>0.14099999999999999</v>
      </c>
      <c r="AY44" s="31">
        <v>1.147</v>
      </c>
      <c r="AZ44" s="3">
        <f t="shared" si="121"/>
        <v>1.2846928473540633</v>
      </c>
      <c r="BA44" s="3">
        <f t="shared" si="122"/>
        <v>0.12145666037785152</v>
      </c>
      <c r="BB44" s="3">
        <f t="shared" si="123"/>
        <v>0.97165328302281218</v>
      </c>
      <c r="BC44" s="3">
        <f t="shared" si="124"/>
        <v>1.0931099434006637</v>
      </c>
      <c r="BD44" s="18">
        <f t="shared" si="125"/>
        <v>0.35349401502688593</v>
      </c>
      <c r="BE44" s="18">
        <f t="shared" si="126"/>
        <v>20.73848697655362</v>
      </c>
      <c r="BF44" s="39">
        <f t="shared" si="127"/>
        <v>4.685266018303734E-2</v>
      </c>
      <c r="BG44" s="35">
        <v>0.37390000000000001</v>
      </c>
      <c r="BH44" s="31">
        <v>0.1</v>
      </c>
      <c r="BI44" s="31">
        <v>1.306</v>
      </c>
      <c r="BJ44" s="3">
        <f t="shared" si="128"/>
        <v>1.4627801731860564</v>
      </c>
      <c r="BK44" s="3">
        <f t="shared" si="129"/>
        <v>8.0326420013512534E-2</v>
      </c>
      <c r="BL44" s="3">
        <f t="shared" si="130"/>
        <v>0.80326420013512523</v>
      </c>
      <c r="BM44" s="3">
        <f t="shared" si="131"/>
        <v>0.88359062014863776</v>
      </c>
      <c r="BN44" s="18">
        <f t="shared" si="132"/>
        <v>0.40628658578844568</v>
      </c>
      <c r="BO44" s="18">
        <f t="shared" si="133"/>
        <v>17.707243545491171</v>
      </c>
      <c r="BP44" s="39">
        <f t="shared" si="134"/>
        <v>4.5363593609105912E-2</v>
      </c>
      <c r="BQ44" s="35">
        <v>0.3473</v>
      </c>
      <c r="BR44" s="31">
        <v>0.09</v>
      </c>
      <c r="BS44" s="31">
        <v>1.3280000000000001</v>
      </c>
      <c r="BT44" s="3">
        <f t="shared" si="135"/>
        <v>1.4874211868231875</v>
      </c>
      <c r="BU44" s="3">
        <f t="shared" si="136"/>
        <v>7.165835665822097E-2</v>
      </c>
      <c r="BV44" s="3">
        <f t="shared" si="137"/>
        <v>0.8599002798986517</v>
      </c>
      <c r="BW44" s="3">
        <f t="shared" si="138"/>
        <v>0.93155863655687265</v>
      </c>
      <c r="BX44" s="18">
        <f t="shared" si="139"/>
        <v>0.45369713343293672</v>
      </c>
      <c r="BY44" s="18">
        <f t="shared" si="140"/>
        <v>17.168265769647174</v>
      </c>
      <c r="BZ44" s="39">
        <f t="shared" si="141"/>
        <v>5.0086612791078872E-2</v>
      </c>
    </row>
    <row r="45" spans="2:78" ht="20" customHeight="1" x14ac:dyDescent="0.2">
      <c r="B45" s="2"/>
      <c r="C45" s="2"/>
      <c r="D45" s="2"/>
      <c r="E45" s="29">
        <v>40</v>
      </c>
      <c r="F45" s="22">
        <f t="shared" si="143"/>
        <v>0.79460000000000008</v>
      </c>
      <c r="G45" s="22">
        <f t="shared" si="142"/>
        <v>10.011120480654663</v>
      </c>
      <c r="H45" s="46">
        <f t="shared" si="93"/>
        <v>71066.338028169019</v>
      </c>
      <c r="I45" s="35">
        <v>1.4063000000000001</v>
      </c>
      <c r="J45" s="31">
        <v>0.155</v>
      </c>
      <c r="K45" s="31">
        <v>1.0409999999999999</v>
      </c>
      <c r="L45" s="3">
        <f t="shared" si="94"/>
        <v>1.1659679634660678</v>
      </c>
      <c r="M45" s="3">
        <f t="shared" si="95"/>
        <v>0.72196898329130799</v>
      </c>
      <c r="N45" s="3">
        <f t="shared" si="96"/>
        <v>0</v>
      </c>
      <c r="O45" s="3">
        <f t="shared" si="97"/>
        <v>0.72196898329130799</v>
      </c>
      <c r="P45" s="18">
        <f t="shared" si="98"/>
        <v>0</v>
      </c>
      <c r="Q45" s="18">
        <f t="shared" si="99"/>
        <v>45.099917631731493</v>
      </c>
      <c r="R45" s="39">
        <f t="shared" si="144"/>
        <v>0</v>
      </c>
      <c r="S45" s="35">
        <v>1.2579</v>
      </c>
      <c r="T45" s="31">
        <v>0.125</v>
      </c>
      <c r="U45" s="31">
        <v>1.0369999999999999</v>
      </c>
      <c r="V45" s="3">
        <f t="shared" si="100"/>
        <v>1.1614877791684075</v>
      </c>
      <c r="W45" s="3">
        <f t="shared" si="101"/>
        <v>0.57320619389055205</v>
      </c>
      <c r="X45" s="3">
        <f t="shared" si="102"/>
        <v>1.1464123877811041</v>
      </c>
      <c r="Y45" s="3">
        <f t="shared" si="103"/>
        <v>1.7196185816716563</v>
      </c>
      <c r="Z45" s="18">
        <f t="shared" si="104"/>
        <v>6.4038868708319777E-2</v>
      </c>
      <c r="AA45" s="18">
        <f t="shared" si="105"/>
        <v>41.589018100414826</v>
      </c>
      <c r="AB45" s="39">
        <f t="shared" si="106"/>
        <v>2.7565266989789051E-2</v>
      </c>
      <c r="AC45" s="35">
        <v>1.0851</v>
      </c>
      <c r="AD45" s="31">
        <v>0.186</v>
      </c>
      <c r="AE45" s="31">
        <v>1.0620000000000001</v>
      </c>
      <c r="AF45" s="3">
        <f t="shared" si="107"/>
        <v>1.1894889310287839</v>
      </c>
      <c r="AG45" s="3">
        <f t="shared" si="108"/>
        <v>0.44735231388801189</v>
      </c>
      <c r="AH45" s="3">
        <f t="shared" si="109"/>
        <v>1.7894092555520476</v>
      </c>
      <c r="AI45" s="3">
        <f t="shared" si="110"/>
        <v>2.2367615694400595</v>
      </c>
      <c r="AJ45" s="18">
        <f t="shared" si="111"/>
        <v>0.19987942838807099</v>
      </c>
      <c r="AK45" s="18">
        <f t="shared" si="112"/>
        <v>37.500854764757683</v>
      </c>
      <c r="AL45" s="39">
        <f t="shared" si="113"/>
        <v>4.7716492511357032E-2</v>
      </c>
      <c r="AM45" s="35">
        <v>0.83260000000000001</v>
      </c>
      <c r="AN45" s="31">
        <v>0.19400000000000001</v>
      </c>
      <c r="AO45" s="31">
        <v>1.083</v>
      </c>
      <c r="AP45" s="3">
        <f t="shared" si="114"/>
        <v>1.2130098985914999</v>
      </c>
      <c r="AQ45" s="3">
        <f t="shared" si="115"/>
        <v>0.27389925685883665</v>
      </c>
      <c r="AR45" s="3">
        <f t="shared" si="116"/>
        <v>1.6433955411530197</v>
      </c>
      <c r="AS45" s="3">
        <f t="shared" si="117"/>
        <v>1.9172947980118562</v>
      </c>
      <c r="AT45" s="18">
        <f t="shared" si="118"/>
        <v>0.3252041082382825</v>
      </c>
      <c r="AU45" s="18">
        <f t="shared" si="119"/>
        <v>31.527120723939245</v>
      </c>
      <c r="AV45" s="39">
        <f t="shared" si="120"/>
        <v>5.2126407468131172E-2</v>
      </c>
      <c r="AW45" s="35">
        <v>0.57269999999999999</v>
      </c>
      <c r="AX45" s="31">
        <v>0.16200000000000001</v>
      </c>
      <c r="AY45" s="31">
        <v>1.202</v>
      </c>
      <c r="AZ45" s="3">
        <f t="shared" si="121"/>
        <v>1.346295381446891</v>
      </c>
      <c r="BA45" s="3">
        <f t="shared" si="122"/>
        <v>0.15963364459738241</v>
      </c>
      <c r="BB45" s="3">
        <f t="shared" si="123"/>
        <v>1.2770691567790593</v>
      </c>
      <c r="BC45" s="3">
        <f t="shared" si="124"/>
        <v>1.4367028013764418</v>
      </c>
      <c r="BD45" s="18">
        <f t="shared" si="125"/>
        <v>0.44602588808184285</v>
      </c>
      <c r="BE45" s="18">
        <f t="shared" si="126"/>
        <v>25.378314873607703</v>
      </c>
      <c r="BF45" s="39">
        <f t="shared" si="127"/>
        <v>5.0321274802494993E-2</v>
      </c>
      <c r="BG45" s="35">
        <v>0.39850000000000002</v>
      </c>
      <c r="BH45" s="31">
        <v>0.11700000000000001</v>
      </c>
      <c r="BI45" s="31">
        <v>1.325</v>
      </c>
      <c r="BJ45" s="3">
        <f t="shared" si="128"/>
        <v>1.4840610485999424</v>
      </c>
      <c r="BK45" s="3">
        <f t="shared" si="129"/>
        <v>9.3918151370056407E-2</v>
      </c>
      <c r="BL45" s="3">
        <f t="shared" si="130"/>
        <v>0.93918151370056402</v>
      </c>
      <c r="BM45" s="3">
        <f t="shared" si="131"/>
        <v>1.0330996650706203</v>
      </c>
      <c r="BN45" s="18">
        <f t="shared" si="132"/>
        <v>0.48928708000684934</v>
      </c>
      <c r="BO45" s="18">
        <f t="shared" si="133"/>
        <v>21.257029844258899</v>
      </c>
      <c r="BP45" s="39">
        <f t="shared" si="134"/>
        <v>4.4182160940711965E-2</v>
      </c>
      <c r="BQ45" s="35">
        <v>0.35239999999999999</v>
      </c>
      <c r="BR45" s="31">
        <v>8.2000000000000003E-2</v>
      </c>
      <c r="BS45" s="31">
        <v>1.3580000000000001</v>
      </c>
      <c r="BT45" s="3">
        <f t="shared" si="135"/>
        <v>1.5210225690556392</v>
      </c>
      <c r="BU45" s="3">
        <f t="shared" si="136"/>
        <v>7.7149384739654492E-2</v>
      </c>
      <c r="BV45" s="3">
        <f t="shared" si="137"/>
        <v>0.9257926168758539</v>
      </c>
      <c r="BW45" s="3">
        <f t="shared" si="138"/>
        <v>1.0029420016155084</v>
      </c>
      <c r="BX45" s="18">
        <f t="shared" si="139"/>
        <v>0.43225573901515901</v>
      </c>
      <c r="BY45" s="18">
        <f t="shared" si="140"/>
        <v>20.16637978769759</v>
      </c>
      <c r="BZ45" s="39">
        <f t="shared" si="141"/>
        <v>4.5907724967107363E-2</v>
      </c>
    </row>
    <row r="46" spans="2:78" ht="20" customHeight="1" x14ac:dyDescent="0.2">
      <c r="B46" s="2"/>
      <c r="C46" s="2"/>
      <c r="D46" s="2"/>
      <c r="E46" s="29">
        <v>42</v>
      </c>
      <c r="F46" s="22">
        <f t="shared" si="143"/>
        <v>0.83460000000000001</v>
      </c>
      <c r="G46" s="22">
        <f t="shared" si="142"/>
        <v>10.515078219424089</v>
      </c>
      <c r="H46" s="46">
        <f t="shared" si="93"/>
        <v>74643.8028169014</v>
      </c>
      <c r="I46" s="35">
        <v>1.4053</v>
      </c>
      <c r="J46" s="31">
        <v>0.19900000000000001</v>
      </c>
      <c r="K46" s="31">
        <v>1.0349999999999999</v>
      </c>
      <c r="L46" s="3">
        <f t="shared" si="94"/>
        <v>1.1592476870195776</v>
      </c>
      <c r="M46" s="3">
        <f t="shared" si="95"/>
        <v>0.71265595697265993</v>
      </c>
      <c r="N46" s="3">
        <f t="shared" si="96"/>
        <v>0</v>
      </c>
      <c r="O46" s="3">
        <f t="shared" si="97"/>
        <v>0.71265595697265993</v>
      </c>
      <c r="P46" s="18">
        <f t="shared" si="98"/>
        <v>0</v>
      </c>
      <c r="Q46" s="18">
        <f t="shared" si="99"/>
        <v>52.232080780150703</v>
      </c>
      <c r="R46" s="39">
        <f t="shared" si="144"/>
        <v>0</v>
      </c>
      <c r="S46" s="35">
        <v>1.2936000000000001</v>
      </c>
      <c r="T46" s="31">
        <v>0.191</v>
      </c>
      <c r="U46" s="31">
        <v>1.0249999999999999</v>
      </c>
      <c r="V46" s="3">
        <f t="shared" si="100"/>
        <v>1.1480472262754269</v>
      </c>
      <c r="W46" s="3">
        <f t="shared" si="101"/>
        <v>0.59225518587581505</v>
      </c>
      <c r="X46" s="3">
        <f t="shared" si="102"/>
        <v>1.1845103717516301</v>
      </c>
      <c r="Y46" s="3">
        <f t="shared" si="103"/>
        <v>1.7767655576274453</v>
      </c>
      <c r="Z46" s="18">
        <f t="shared" si="104"/>
        <v>9.5599852771694846E-2</v>
      </c>
      <c r="AA46" s="18">
        <f t="shared" si="105"/>
        <v>49.169926041714319</v>
      </c>
      <c r="AB46" s="39">
        <f t="shared" si="106"/>
        <v>2.4090139382083396E-2</v>
      </c>
      <c r="AC46" s="35">
        <v>1.1655</v>
      </c>
      <c r="AD46" s="31">
        <v>0.18</v>
      </c>
      <c r="AE46" s="31">
        <v>1.028</v>
      </c>
      <c r="AF46" s="3">
        <f t="shared" si="107"/>
        <v>1.1514073644986722</v>
      </c>
      <c r="AG46" s="3">
        <f t="shared" si="108"/>
        <v>0.48358398817167569</v>
      </c>
      <c r="AH46" s="3">
        <f t="shared" si="109"/>
        <v>1.9343359526867028</v>
      </c>
      <c r="AI46" s="3">
        <f t="shared" si="110"/>
        <v>2.4179199408583782</v>
      </c>
      <c r="AJ46" s="18">
        <f t="shared" si="111"/>
        <v>0.1812445079481301</v>
      </c>
      <c r="AK46" s="18">
        <f t="shared" si="112"/>
        <v>45.658180097276542</v>
      </c>
      <c r="AL46" s="39">
        <f t="shared" si="113"/>
        <v>4.2365594698814631E-2</v>
      </c>
      <c r="AM46" s="35">
        <v>0.77300000000000002</v>
      </c>
      <c r="AN46" s="31">
        <v>0.216</v>
      </c>
      <c r="AO46" s="31">
        <v>1.129</v>
      </c>
      <c r="AP46" s="3">
        <f t="shared" si="114"/>
        <v>1.2645320180145925</v>
      </c>
      <c r="AQ46" s="3">
        <f t="shared" si="115"/>
        <v>0.25657125544342851</v>
      </c>
      <c r="AR46" s="3">
        <f t="shared" si="116"/>
        <v>1.5394275326605709</v>
      </c>
      <c r="AS46" s="3">
        <f t="shared" si="117"/>
        <v>1.7959987881039994</v>
      </c>
      <c r="AT46" s="18">
        <f t="shared" si="118"/>
        <v>0.39349481591311219</v>
      </c>
      <c r="AU46" s="18">
        <f t="shared" si="119"/>
        <v>34.898146660962496</v>
      </c>
      <c r="AV46" s="39">
        <f t="shared" si="120"/>
        <v>4.411201395925686E-2</v>
      </c>
      <c r="AW46" s="35">
        <v>0.70979999999999999</v>
      </c>
      <c r="AX46" s="31">
        <v>0.20200000000000001</v>
      </c>
      <c r="AY46" s="31">
        <v>1.137</v>
      </c>
      <c r="AZ46" s="3">
        <f t="shared" si="121"/>
        <v>1.2734923866099128</v>
      </c>
      <c r="BA46" s="3">
        <f t="shared" si="122"/>
        <v>0.21940880242605387</v>
      </c>
      <c r="BB46" s="3">
        <f t="shared" si="123"/>
        <v>1.755270419408431</v>
      </c>
      <c r="BC46" s="3">
        <f t="shared" si="124"/>
        <v>1.9746792218344849</v>
      </c>
      <c r="BD46" s="18">
        <f t="shared" si="125"/>
        <v>0.49763213276959395</v>
      </c>
      <c r="BE46" s="18">
        <f t="shared" si="126"/>
        <v>33.165575671981486</v>
      </c>
      <c r="BF46" s="39">
        <f t="shared" si="127"/>
        <v>5.2924467127259782E-2</v>
      </c>
      <c r="BG46" s="35">
        <v>0.55830000000000002</v>
      </c>
      <c r="BH46" s="31">
        <v>0.182</v>
      </c>
      <c r="BI46" s="31">
        <v>1.2070000000000001</v>
      </c>
      <c r="BJ46" s="3">
        <f t="shared" si="128"/>
        <v>1.3518956118189664</v>
      </c>
      <c r="BK46" s="3">
        <f t="shared" si="129"/>
        <v>0.15297164025254892</v>
      </c>
      <c r="BL46" s="3">
        <f t="shared" si="130"/>
        <v>1.529716402525489</v>
      </c>
      <c r="BM46" s="3">
        <f t="shared" si="131"/>
        <v>1.682688042778038</v>
      </c>
      <c r="BN46" s="18">
        <f t="shared" si="132"/>
        <v>0.63158536482528882</v>
      </c>
      <c r="BO46" s="18">
        <f t="shared" si="133"/>
        <v>29.01233983605389</v>
      </c>
      <c r="BP46" s="39">
        <f t="shared" si="134"/>
        <v>5.272640576974412E-2</v>
      </c>
      <c r="BQ46" s="35">
        <v>0.46879999999999999</v>
      </c>
      <c r="BR46" s="31">
        <v>0.13500000000000001</v>
      </c>
      <c r="BS46" s="31">
        <v>1.232</v>
      </c>
      <c r="BT46" s="3">
        <f t="shared" si="135"/>
        <v>1.3798967636793427</v>
      </c>
      <c r="BU46" s="3">
        <f t="shared" si="136"/>
        <v>0.11237190652493463</v>
      </c>
      <c r="BV46" s="3">
        <f t="shared" si="137"/>
        <v>1.3484628782992154</v>
      </c>
      <c r="BW46" s="3">
        <f t="shared" si="138"/>
        <v>1.4608347848241501</v>
      </c>
      <c r="BX46" s="18">
        <f t="shared" si="139"/>
        <v>0.58570989348030533</v>
      </c>
      <c r="BY46" s="18">
        <f t="shared" si="140"/>
        <v>26.558778071595025</v>
      </c>
      <c r="BZ46" s="39">
        <f t="shared" si="141"/>
        <v>5.0772775564603807E-2</v>
      </c>
    </row>
    <row r="47" spans="2:78" ht="20" customHeight="1" x14ac:dyDescent="0.2">
      <c r="B47" s="2"/>
      <c r="C47" s="2"/>
      <c r="D47" s="2"/>
      <c r="E47" s="29">
        <v>44</v>
      </c>
      <c r="F47" s="22">
        <f t="shared" si="143"/>
        <v>0.87460000000000004</v>
      </c>
      <c r="G47" s="22">
        <f t="shared" si="142"/>
        <v>11.019035958193516</v>
      </c>
      <c r="H47" s="46">
        <f t="shared" si="93"/>
        <v>78221.267605633795</v>
      </c>
      <c r="I47" s="35">
        <v>2.1551</v>
      </c>
      <c r="J47" s="31">
        <v>0.20599999999999999</v>
      </c>
      <c r="K47" s="31">
        <v>0.98199999999999998</v>
      </c>
      <c r="L47" s="3">
        <f t="shared" si="94"/>
        <v>1.0998852450755798</v>
      </c>
      <c r="M47" s="3">
        <f t="shared" si="95"/>
        <v>1.508755815037905</v>
      </c>
      <c r="N47" s="3">
        <f t="shared" si="96"/>
        <v>0</v>
      </c>
      <c r="O47" s="3">
        <f t="shared" si="97"/>
        <v>1.508755815037905</v>
      </c>
      <c r="P47" s="18">
        <f t="shared" si="98"/>
        <v>0</v>
      </c>
      <c r="Q47" s="18">
        <f t="shared" si="99"/>
        <v>83.762208664937418</v>
      </c>
      <c r="R47" s="39">
        <f t="shared" si="144"/>
        <v>0</v>
      </c>
      <c r="S47" s="35">
        <v>1.8492999999999999</v>
      </c>
      <c r="T47" s="31">
        <v>0.11</v>
      </c>
      <c r="U47" s="31">
        <v>0.93200000000000005</v>
      </c>
      <c r="V47" s="3">
        <f t="shared" si="100"/>
        <v>1.0438829413548274</v>
      </c>
      <c r="W47" s="3">
        <f t="shared" si="101"/>
        <v>1.0007087371636656</v>
      </c>
      <c r="X47" s="3">
        <f t="shared" si="102"/>
        <v>2.0014174743273312</v>
      </c>
      <c r="Y47" s="3">
        <f t="shared" si="103"/>
        <v>3.0021262114909968</v>
      </c>
      <c r="Z47" s="18">
        <f t="shared" si="104"/>
        <v>4.551983040030734E-2</v>
      </c>
      <c r="AA47" s="18">
        <f t="shared" si="105"/>
        <v>74.114932325161945</v>
      </c>
      <c r="AB47" s="39">
        <f t="shared" si="106"/>
        <v>2.7004240731767517E-2</v>
      </c>
      <c r="AC47" s="35">
        <v>1.706</v>
      </c>
      <c r="AD47" s="31">
        <v>0.129</v>
      </c>
      <c r="AE47" s="31">
        <v>0.94699999999999995</v>
      </c>
      <c r="AF47" s="3">
        <f t="shared" si="107"/>
        <v>1.0606836324710531</v>
      </c>
      <c r="AG47" s="3">
        <f t="shared" si="108"/>
        <v>0.8792636906258271</v>
      </c>
      <c r="AH47" s="3">
        <f t="shared" si="109"/>
        <v>3.5170547625033084</v>
      </c>
      <c r="AI47" s="3">
        <f t="shared" si="110"/>
        <v>4.3963184531291351</v>
      </c>
      <c r="AJ47" s="18">
        <f t="shared" si="111"/>
        <v>0.11022898017197376</v>
      </c>
      <c r="AK47" s="18">
        <f t="shared" si="112"/>
        <v>69.594151751290696</v>
      </c>
      <c r="AL47" s="39">
        <f t="shared" si="113"/>
        <v>5.0536642433292984E-2</v>
      </c>
      <c r="AM47" s="35">
        <v>1.3053999999999999</v>
      </c>
      <c r="AN47" s="31">
        <v>0.17499999999999999</v>
      </c>
      <c r="AO47" s="31">
        <v>0.96</v>
      </c>
      <c r="AP47" s="3">
        <f t="shared" si="114"/>
        <v>1.0752442314384487</v>
      </c>
      <c r="AQ47" s="3">
        <f t="shared" si="115"/>
        <v>0.52904280260580172</v>
      </c>
      <c r="AR47" s="3">
        <f t="shared" si="116"/>
        <v>3.1742568156348105</v>
      </c>
      <c r="AS47" s="3">
        <f t="shared" si="117"/>
        <v>3.7032996182406124</v>
      </c>
      <c r="AT47" s="18">
        <f t="shared" si="118"/>
        <v>0.23050369676517321</v>
      </c>
      <c r="AU47" s="18">
        <f t="shared" si="119"/>
        <v>56.956156650852328</v>
      </c>
      <c r="AV47" s="39">
        <f t="shared" si="120"/>
        <v>5.5731583770537101E-2</v>
      </c>
      <c r="AW47" s="35">
        <v>1.2685999999999999</v>
      </c>
      <c r="AX47" s="31">
        <v>9.7000000000000003E-2</v>
      </c>
      <c r="AY47" s="31">
        <v>1.0109999999999999</v>
      </c>
      <c r="AZ47" s="3">
        <f t="shared" si="121"/>
        <v>1.1323665812336163</v>
      </c>
      <c r="BA47" s="3">
        <f t="shared" si="122"/>
        <v>0.55413151817341799</v>
      </c>
      <c r="BB47" s="3">
        <f t="shared" si="123"/>
        <v>4.4330521453873439</v>
      </c>
      <c r="BC47" s="3">
        <f t="shared" si="124"/>
        <v>4.9871836635607618</v>
      </c>
      <c r="BD47" s="18">
        <f t="shared" si="125"/>
        <v>0.18893401865912379</v>
      </c>
      <c r="BE47" s="18">
        <f t="shared" si="126"/>
        <v>55.795202532789084</v>
      </c>
      <c r="BF47" s="39">
        <f t="shared" si="127"/>
        <v>7.9452209941924284E-2</v>
      </c>
      <c r="BG47" s="35">
        <v>0.39650000000000002</v>
      </c>
      <c r="BH47" s="31">
        <v>0.112</v>
      </c>
      <c r="BI47" s="31">
        <v>1.2150000000000001</v>
      </c>
      <c r="BJ47" s="3">
        <f t="shared" si="128"/>
        <v>1.3608559804142868</v>
      </c>
      <c r="BK47" s="3">
        <f t="shared" si="129"/>
        <v>7.8180792193484713E-2</v>
      </c>
      <c r="BL47" s="3">
        <f t="shared" si="130"/>
        <v>0.78180792193484694</v>
      </c>
      <c r="BM47" s="3">
        <f t="shared" si="131"/>
        <v>0.85998871412833167</v>
      </c>
      <c r="BN47" s="18">
        <f t="shared" si="132"/>
        <v>0.39383717564487025</v>
      </c>
      <c r="BO47" s="18">
        <f t="shared" si="133"/>
        <v>28.282482794665508</v>
      </c>
      <c r="BP47" s="39">
        <f t="shared" si="134"/>
        <v>2.7642832053001633E-2</v>
      </c>
      <c r="BQ47" s="35">
        <v>0.33069999999999999</v>
      </c>
      <c r="BR47" s="31">
        <v>9.7000000000000003E-2</v>
      </c>
      <c r="BS47" s="31">
        <v>1.25</v>
      </c>
      <c r="BT47" s="3">
        <f t="shared" si="135"/>
        <v>1.4000575930188135</v>
      </c>
      <c r="BU47" s="3">
        <f t="shared" si="136"/>
        <v>5.7563811640402848E-2</v>
      </c>
      <c r="BV47" s="3">
        <f t="shared" si="137"/>
        <v>0.69076573968483412</v>
      </c>
      <c r="BW47" s="3">
        <f t="shared" si="138"/>
        <v>0.74832955132523693</v>
      </c>
      <c r="BX47" s="18">
        <f t="shared" si="139"/>
        <v>0.43323061186720696</v>
      </c>
      <c r="BY47" s="18">
        <f t="shared" si="140"/>
        <v>26.206646355302439</v>
      </c>
      <c r="BZ47" s="39">
        <f t="shared" si="141"/>
        <v>2.6358418025703247E-2</v>
      </c>
    </row>
    <row r="48" spans="2:78" ht="20" customHeight="1" x14ac:dyDescent="0.2">
      <c r="B48" s="16"/>
      <c r="C48" s="2"/>
      <c r="D48" s="2"/>
      <c r="E48" s="29">
        <v>46</v>
      </c>
      <c r="F48" s="22">
        <f t="shared" si="143"/>
        <v>0.91460000000000008</v>
      </c>
      <c r="G48" s="22">
        <f t="shared" si="142"/>
        <v>11.522993696962944</v>
      </c>
      <c r="H48" s="46">
        <f t="shared" si="93"/>
        <v>81798.732394366205</v>
      </c>
      <c r="I48" s="35">
        <v>1.9703999999999999</v>
      </c>
      <c r="J48" s="31">
        <v>0.12</v>
      </c>
      <c r="K48" s="31">
        <v>0.94599999999999995</v>
      </c>
      <c r="L48" s="3">
        <f t="shared" si="94"/>
        <v>1.0595635863966379</v>
      </c>
      <c r="M48" s="3">
        <f t="shared" si="95"/>
        <v>1.1704481998995113</v>
      </c>
      <c r="N48" s="3">
        <f t="shared" si="96"/>
        <v>0</v>
      </c>
      <c r="O48" s="3">
        <f t="shared" si="97"/>
        <v>1.1704481998995113</v>
      </c>
      <c r="P48" s="18">
        <f t="shared" si="98"/>
        <v>0</v>
      </c>
      <c r="Q48" s="18">
        <f t="shared" si="99"/>
        <v>89.1250298805857</v>
      </c>
      <c r="R48" s="39">
        <f t="shared" si="144"/>
        <v>0</v>
      </c>
      <c r="S48" s="35">
        <v>1.9117999999999999</v>
      </c>
      <c r="T48" s="31">
        <v>9.7000000000000003E-2</v>
      </c>
      <c r="U48" s="31">
        <v>0.92900000000000005</v>
      </c>
      <c r="V48" s="3">
        <f t="shared" si="100"/>
        <v>1.0405228031315823</v>
      </c>
      <c r="W48" s="3">
        <f t="shared" si="101"/>
        <v>1.0626187385079238</v>
      </c>
      <c r="X48" s="3">
        <f t="shared" si="102"/>
        <v>2.1252374770158475</v>
      </c>
      <c r="Y48" s="3">
        <f t="shared" si="103"/>
        <v>3.1878562155237713</v>
      </c>
      <c r="Z48" s="18">
        <f t="shared" si="104"/>
        <v>3.988221658629186E-2</v>
      </c>
      <c r="AA48" s="18">
        <f t="shared" si="105"/>
        <v>87.010907976844479</v>
      </c>
      <c r="AB48" s="39">
        <f t="shared" si="106"/>
        <v>2.4424954599731565E-2</v>
      </c>
      <c r="AC48" s="35">
        <v>1.9242999999999999</v>
      </c>
      <c r="AD48" s="31">
        <v>0.1</v>
      </c>
      <c r="AE48" s="31">
        <v>0.91200000000000003</v>
      </c>
      <c r="AF48" s="3">
        <f t="shared" si="107"/>
        <v>1.0214820198665264</v>
      </c>
      <c r="AG48" s="3">
        <f t="shared" si="108"/>
        <v>1.0375197293438361</v>
      </c>
      <c r="AH48" s="3">
        <f t="shared" si="109"/>
        <v>4.1500789173753443</v>
      </c>
      <c r="AI48" s="3">
        <f t="shared" si="110"/>
        <v>5.1875986467191808</v>
      </c>
      <c r="AJ48" s="18">
        <f t="shared" si="111"/>
        <v>7.9249366221169085E-2</v>
      </c>
      <c r="AK48" s="18">
        <f t="shared" si="112"/>
        <v>87.461872546755146</v>
      </c>
      <c r="AL48" s="39">
        <f t="shared" si="113"/>
        <v>4.7450149379740361E-2</v>
      </c>
      <c r="AM48" s="35">
        <v>1.8137000000000001</v>
      </c>
      <c r="AN48" s="31">
        <v>6.8000000000000005E-2</v>
      </c>
      <c r="AO48" s="31">
        <v>0.9</v>
      </c>
      <c r="AP48" s="3">
        <f t="shared" si="114"/>
        <v>1.0080414669735458</v>
      </c>
      <c r="AQ48" s="3">
        <f t="shared" si="115"/>
        <v>0.8975880303004603</v>
      </c>
      <c r="AR48" s="3">
        <f t="shared" si="116"/>
        <v>5.3855281818027612</v>
      </c>
      <c r="AS48" s="3">
        <f t="shared" si="117"/>
        <v>6.2831162121032218</v>
      </c>
      <c r="AT48" s="18">
        <f t="shared" si="118"/>
        <v>7.8721128582748906E-2</v>
      </c>
      <c r="AU48" s="18">
        <f t="shared" si="119"/>
        <v>83.471738032185542</v>
      </c>
      <c r="AV48" s="39">
        <f t="shared" si="120"/>
        <v>6.4519181087689545E-2</v>
      </c>
      <c r="AW48" s="35">
        <v>1.1715</v>
      </c>
      <c r="AX48" s="31">
        <v>0.20300000000000001</v>
      </c>
      <c r="AY48" s="31">
        <v>0.94499999999999995</v>
      </c>
      <c r="AZ48" s="3">
        <f t="shared" si="121"/>
        <v>1.058443540322223</v>
      </c>
      <c r="BA48" s="3">
        <f t="shared" si="122"/>
        <v>0.4128662003772634</v>
      </c>
      <c r="BB48" s="3">
        <f t="shared" si="123"/>
        <v>3.3029296030181072</v>
      </c>
      <c r="BC48" s="3">
        <f t="shared" si="124"/>
        <v>3.7157958033953706</v>
      </c>
      <c r="BD48" s="18">
        <f t="shared" si="125"/>
        <v>0.34545841147614847</v>
      </c>
      <c r="BE48" s="18">
        <f t="shared" si="126"/>
        <v>60.302982288454913</v>
      </c>
      <c r="BF48" s="39">
        <f t="shared" si="127"/>
        <v>5.4772243057877049E-2</v>
      </c>
      <c r="BG48" s="35">
        <v>0.24790000000000001</v>
      </c>
      <c r="BH48" s="31">
        <v>7.9000000000000001E-2</v>
      </c>
      <c r="BI48" s="31">
        <v>1.377</v>
      </c>
      <c r="BJ48" s="3">
        <f t="shared" si="128"/>
        <v>1.5423034444695249</v>
      </c>
      <c r="BK48" s="3">
        <f t="shared" si="129"/>
        <v>3.9253832198658453E-2</v>
      </c>
      <c r="BL48" s="3">
        <f t="shared" si="130"/>
        <v>0.3925383219865845</v>
      </c>
      <c r="BM48" s="3">
        <f t="shared" si="131"/>
        <v>0.43179215418524297</v>
      </c>
      <c r="BN48" s="18">
        <f t="shared" si="132"/>
        <v>0.35681335544238219</v>
      </c>
      <c r="BO48" s="18">
        <f t="shared" si="133"/>
        <v>26.982112146895258</v>
      </c>
      <c r="BP48" s="39">
        <f t="shared" si="134"/>
        <v>1.4548094672853571E-2</v>
      </c>
      <c r="BQ48" s="35">
        <v>0.2477</v>
      </c>
      <c r="BR48" s="31">
        <v>6.3E-2</v>
      </c>
      <c r="BS48" s="31">
        <v>1.3640000000000001</v>
      </c>
      <c r="BT48" s="3">
        <f t="shared" si="135"/>
        <v>1.5277428455021294</v>
      </c>
      <c r="BU48" s="3">
        <f t="shared" si="136"/>
        <v>3.8454031824723463E-2</v>
      </c>
      <c r="BV48" s="3">
        <f t="shared" si="137"/>
        <v>0.46144838189668158</v>
      </c>
      <c r="BW48" s="3">
        <f t="shared" si="138"/>
        <v>0.49990241372140504</v>
      </c>
      <c r="BX48" s="18">
        <f t="shared" si="139"/>
        <v>0.33504000454438887</v>
      </c>
      <c r="BY48" s="18">
        <f t="shared" si="140"/>
        <v>26.974896713776694</v>
      </c>
      <c r="BZ48" s="39">
        <f t="shared" si="141"/>
        <v>1.7106585681976285E-2</v>
      </c>
    </row>
    <row r="49" spans="2:78" ht="20" customHeight="1" x14ac:dyDescent="0.2">
      <c r="B49" s="16"/>
      <c r="C49" s="2"/>
      <c r="D49" s="2"/>
      <c r="E49" s="29">
        <v>48</v>
      </c>
      <c r="F49" s="22">
        <f t="shared" si="143"/>
        <v>0.9546</v>
      </c>
      <c r="G49" s="22">
        <f t="shared" si="142"/>
        <v>12.02695143573237</v>
      </c>
      <c r="H49" s="46">
        <f t="shared" si="93"/>
        <v>85376.1971830986</v>
      </c>
      <c r="I49" s="35">
        <v>2.0455999999999999</v>
      </c>
      <c r="J49" s="31">
        <v>0.155</v>
      </c>
      <c r="K49" s="31">
        <v>0.94199999999999995</v>
      </c>
      <c r="L49" s="3">
        <f t="shared" si="94"/>
        <v>1.0550834020989779</v>
      </c>
      <c r="M49" s="3">
        <f t="shared" si="95"/>
        <v>1.250847495129046</v>
      </c>
      <c r="N49" s="3">
        <f t="shared" si="96"/>
        <v>0</v>
      </c>
      <c r="O49" s="3">
        <f t="shared" si="97"/>
        <v>1.250847495129046</v>
      </c>
      <c r="P49" s="18">
        <f t="shared" si="98"/>
        <v>0</v>
      </c>
      <c r="Q49" s="18">
        <f t="shared" si="99"/>
        <v>104.42230392893983</v>
      </c>
      <c r="R49" s="39">
        <f t="shared" si="144"/>
        <v>0</v>
      </c>
      <c r="S49" s="35">
        <v>1.9605999999999999</v>
      </c>
      <c r="T49" s="31">
        <v>0.11700000000000001</v>
      </c>
      <c r="U49" s="31">
        <v>0.93</v>
      </c>
      <c r="V49" s="3">
        <f t="shared" si="100"/>
        <v>1.0416428492059973</v>
      </c>
      <c r="W49" s="3">
        <f t="shared" si="101"/>
        <v>1.119966471306139</v>
      </c>
      <c r="X49" s="3">
        <f t="shared" si="102"/>
        <v>2.239932942612278</v>
      </c>
      <c r="Y49" s="3">
        <f t="shared" si="103"/>
        <v>3.3598994139184173</v>
      </c>
      <c r="Z49" s="18">
        <f t="shared" si="104"/>
        <v>4.8208973499229521E-2</v>
      </c>
      <c r="AA49" s="18">
        <f t="shared" si="105"/>
        <v>100.93554409473182</v>
      </c>
      <c r="AB49" s="39">
        <f t="shared" si="106"/>
        <v>2.219171613629007E-2</v>
      </c>
      <c r="AC49" s="35">
        <v>1.9610000000000001</v>
      </c>
      <c r="AD49" s="31">
        <v>0.1</v>
      </c>
      <c r="AE49" s="31">
        <v>0.91600000000000004</v>
      </c>
      <c r="AF49" s="3">
        <f t="shared" si="107"/>
        <v>1.0259622041641865</v>
      </c>
      <c r="AG49" s="3">
        <f t="shared" si="108"/>
        <v>1.0869442320011573</v>
      </c>
      <c r="AH49" s="3">
        <f t="shared" si="109"/>
        <v>4.3477769280046292</v>
      </c>
      <c r="AI49" s="3">
        <f t="shared" si="110"/>
        <v>5.4347211600057861</v>
      </c>
      <c r="AJ49" s="18">
        <f t="shared" si="111"/>
        <v>7.9946060595651125E-2</v>
      </c>
      <c r="AK49" s="18">
        <f t="shared" si="112"/>
        <v>100.95195237630459</v>
      </c>
      <c r="AL49" s="39">
        <f t="shared" si="113"/>
        <v>4.3067784482245811E-2</v>
      </c>
      <c r="AM49" s="35">
        <v>1.8549</v>
      </c>
      <c r="AN49" s="31">
        <v>8.1000000000000003E-2</v>
      </c>
      <c r="AO49" s="31">
        <v>0.90800000000000003</v>
      </c>
      <c r="AP49" s="3">
        <f t="shared" si="114"/>
        <v>1.0170018355688661</v>
      </c>
      <c r="AQ49" s="3">
        <f t="shared" si="115"/>
        <v>0.95559490836039551</v>
      </c>
      <c r="AR49" s="3">
        <f t="shared" si="116"/>
        <v>5.7335694501623724</v>
      </c>
      <c r="AS49" s="3">
        <f t="shared" si="117"/>
        <v>6.6891643585227678</v>
      </c>
      <c r="AT49" s="18">
        <f t="shared" si="118"/>
        <v>9.544520081742279E-2</v>
      </c>
      <c r="AU49" s="18">
        <f t="shared" si="119"/>
        <v>96.599655689134352</v>
      </c>
      <c r="AV49" s="39">
        <f t="shared" si="120"/>
        <v>5.935393257107946E-2</v>
      </c>
      <c r="AW49" s="35">
        <v>1.6803999999999999</v>
      </c>
      <c r="AX49" s="31">
        <v>7.3999999999999996E-2</v>
      </c>
      <c r="AY49" s="31">
        <v>0.90100000000000002</v>
      </c>
      <c r="AZ49" s="3">
        <f t="shared" si="121"/>
        <v>1.0091615130479608</v>
      </c>
      <c r="BA49" s="3">
        <f t="shared" si="122"/>
        <v>0.77221112712261142</v>
      </c>
      <c r="BB49" s="3">
        <f t="shared" si="123"/>
        <v>6.1776890169808913</v>
      </c>
      <c r="BC49" s="3">
        <f t="shared" si="124"/>
        <v>6.9499001441035029</v>
      </c>
      <c r="BD49" s="18">
        <f t="shared" si="125"/>
        <v>0.11447678351345209</v>
      </c>
      <c r="BE49" s="18">
        <f t="shared" si="126"/>
        <v>89.441542853024984</v>
      </c>
      <c r="BF49" s="39">
        <f t="shared" si="127"/>
        <v>6.9069571252056691E-2</v>
      </c>
      <c r="BG49" s="35">
        <v>1.4503999999999999</v>
      </c>
      <c r="BH49" s="31">
        <v>7.1999999999999995E-2</v>
      </c>
      <c r="BI49" s="31">
        <v>0.90300000000000002</v>
      </c>
      <c r="BJ49" s="3">
        <f t="shared" si="128"/>
        <v>1.0114016051967909</v>
      </c>
      <c r="BK49" s="3">
        <f t="shared" si="129"/>
        <v>0.57784613179905342</v>
      </c>
      <c r="BL49" s="3">
        <f t="shared" si="130"/>
        <v>5.7784613179905335</v>
      </c>
      <c r="BM49" s="3">
        <f t="shared" si="131"/>
        <v>6.3563074497895871</v>
      </c>
      <c r="BN49" s="18">
        <f t="shared" si="132"/>
        <v>0.13984731315148299</v>
      </c>
      <c r="BO49" s="18">
        <f t="shared" si="133"/>
        <v>80.006780948697454</v>
      </c>
      <c r="BP49" s="39">
        <f t="shared" si="134"/>
        <v>7.2224644579761826E-2</v>
      </c>
      <c r="BQ49" s="35">
        <v>1.2168000000000001</v>
      </c>
      <c r="BR49" s="31">
        <v>8.3000000000000004E-2</v>
      </c>
      <c r="BS49" s="31">
        <v>0.88200000000000001</v>
      </c>
      <c r="BT49" s="3">
        <f t="shared" si="135"/>
        <v>0.98788063763407485</v>
      </c>
      <c r="BU49" s="3">
        <f t="shared" si="136"/>
        <v>0.38800444411453899</v>
      </c>
      <c r="BV49" s="3">
        <f t="shared" si="137"/>
        <v>4.6560533293744673</v>
      </c>
      <c r="BW49" s="3">
        <f t="shared" si="138"/>
        <v>5.0440577734890066</v>
      </c>
      <c r="BX49" s="18">
        <f t="shared" si="139"/>
        <v>0.18456214902771706</v>
      </c>
      <c r="BY49" s="18">
        <f t="shared" si="140"/>
        <v>70.424344510215235</v>
      </c>
      <c r="BZ49" s="39">
        <f t="shared" si="141"/>
        <v>6.6114258666604905E-2</v>
      </c>
    </row>
    <row r="50" spans="2:78" ht="20" customHeight="1" x14ac:dyDescent="0.2">
      <c r="B50" s="16"/>
      <c r="C50" s="2"/>
      <c r="D50" s="17"/>
      <c r="E50" s="29">
        <v>50</v>
      </c>
      <c r="F50" s="22">
        <f t="shared" si="143"/>
        <v>0.99460000000000004</v>
      </c>
      <c r="G50" s="22">
        <f t="shared" si="142"/>
        <v>12.530909174501796</v>
      </c>
      <c r="H50" s="46">
        <f t="shared" si="93"/>
        <v>88953.661971830996</v>
      </c>
      <c r="I50" s="36">
        <v>2.0400999999999998</v>
      </c>
      <c r="J50" s="32">
        <v>0.10199999999999999</v>
      </c>
      <c r="K50" s="32">
        <v>0.95099999999999996</v>
      </c>
      <c r="L50" s="3">
        <f t="shared" si="94"/>
        <v>1.0651638167687132</v>
      </c>
      <c r="M50" s="3">
        <f t="shared" si="95"/>
        <v>1.2680169914918156</v>
      </c>
      <c r="N50" s="3">
        <f t="shared" si="96"/>
        <v>0</v>
      </c>
      <c r="O50" s="3">
        <f t="shared" si="97"/>
        <v>1.2680169914918156</v>
      </c>
      <c r="P50" s="18">
        <f t="shared" si="98"/>
        <v>0</v>
      </c>
      <c r="Q50" s="18">
        <f t="shared" si="99"/>
        <v>117.85146833461593</v>
      </c>
      <c r="R50" s="39">
        <f t="shared" si="144"/>
        <v>0</v>
      </c>
      <c r="S50" s="36">
        <v>2.0556000000000001</v>
      </c>
      <c r="T50" s="32">
        <v>0.11700000000000001</v>
      </c>
      <c r="U50" s="32">
        <v>0.93300000000000005</v>
      </c>
      <c r="V50" s="3">
        <f t="shared" si="100"/>
        <v>1.0450029874292424</v>
      </c>
      <c r="W50" s="3">
        <f t="shared" si="101"/>
        <v>1.2390865222162755</v>
      </c>
      <c r="X50" s="3">
        <f t="shared" si="102"/>
        <v>2.4781730444325509</v>
      </c>
      <c r="Y50" s="3">
        <f t="shared" si="103"/>
        <v>3.7172595666488264</v>
      </c>
      <c r="Z50" s="18">
        <f t="shared" si="104"/>
        <v>4.8520500788959184E-2</v>
      </c>
      <c r="AA50" s="18">
        <f t="shared" si="105"/>
        <v>118.57061236799514</v>
      </c>
      <c r="AB50" s="39">
        <f t="shared" si="106"/>
        <v>2.0900398462490064E-2</v>
      </c>
      <c r="AC50" s="36">
        <v>1.9938</v>
      </c>
      <c r="AD50" s="32">
        <v>9.4E-2</v>
      </c>
      <c r="AE50" s="32">
        <v>0.92500000000000004</v>
      </c>
      <c r="AF50" s="3">
        <f t="shared" si="107"/>
        <v>1.036042618833922</v>
      </c>
      <c r="AG50" s="3">
        <f t="shared" si="108"/>
        <v>1.1457972521285023</v>
      </c>
      <c r="AH50" s="3">
        <f t="shared" si="109"/>
        <v>4.583189008514009</v>
      </c>
      <c r="AI50" s="3">
        <f t="shared" si="110"/>
        <v>5.728986260642511</v>
      </c>
      <c r="AJ50" s="18">
        <f t="shared" si="111"/>
        <v>7.6633284561846593E-2</v>
      </c>
      <c r="AK50" s="18">
        <f t="shared" si="112"/>
        <v>115.70331551232832</v>
      </c>
      <c r="AL50" s="39">
        <f t="shared" si="113"/>
        <v>3.9611561589396847E-2</v>
      </c>
      <c r="AM50" s="36">
        <v>1.8343</v>
      </c>
      <c r="AN50" s="32">
        <v>6.5000000000000002E-2</v>
      </c>
      <c r="AO50" s="32">
        <v>0.92300000000000004</v>
      </c>
      <c r="AP50" s="3">
        <f t="shared" si="114"/>
        <v>1.0338025266850919</v>
      </c>
      <c r="AQ50" s="3">
        <f t="shared" si="115"/>
        <v>0.96561779754352872</v>
      </c>
      <c r="AR50" s="3">
        <f t="shared" si="116"/>
        <v>5.7937067852611719</v>
      </c>
      <c r="AS50" s="3">
        <f t="shared" si="117"/>
        <v>6.7593245828047008</v>
      </c>
      <c r="AT50" s="18">
        <f t="shared" si="118"/>
        <v>7.9143297075240093E-2</v>
      </c>
      <c r="AU50" s="18">
        <f t="shared" si="119"/>
        <v>108.30309142690996</v>
      </c>
      <c r="AV50" s="39">
        <f t="shared" si="120"/>
        <v>5.3495303863704997E-2</v>
      </c>
      <c r="AW50" s="36">
        <v>1.6613</v>
      </c>
      <c r="AX50" s="32">
        <v>7.2999999999999995E-2</v>
      </c>
      <c r="AY50" s="32">
        <v>0.91600000000000004</v>
      </c>
      <c r="AZ50" s="3">
        <f t="shared" si="121"/>
        <v>1.0259622041641865</v>
      </c>
      <c r="BA50" s="3">
        <f t="shared" si="122"/>
        <v>0.78009627666666181</v>
      </c>
      <c r="BB50" s="3">
        <f t="shared" si="123"/>
        <v>6.2407702133332945</v>
      </c>
      <c r="BC50" s="3">
        <f t="shared" si="124"/>
        <v>7.020866489999956</v>
      </c>
      <c r="BD50" s="18">
        <f t="shared" si="125"/>
        <v>0.11672124846965064</v>
      </c>
      <c r="BE50" s="18">
        <f t="shared" si="126"/>
        <v>100.2765160866129</v>
      </c>
      <c r="BF50" s="39">
        <f t="shared" si="127"/>
        <v>6.2235610658261081E-2</v>
      </c>
      <c r="BG50" s="36">
        <v>1.5313000000000001</v>
      </c>
      <c r="BH50" s="32">
        <v>6.0999999999999999E-2</v>
      </c>
      <c r="BI50" s="32">
        <v>0.91400000000000003</v>
      </c>
      <c r="BJ50" s="3">
        <f t="shared" si="128"/>
        <v>1.0237221120153566</v>
      </c>
      <c r="BK50" s="3">
        <f t="shared" si="129"/>
        <v>0.65989385485413576</v>
      </c>
      <c r="BL50" s="3">
        <f t="shared" si="130"/>
        <v>6.5989385485413568</v>
      </c>
      <c r="BM50" s="3">
        <f t="shared" si="131"/>
        <v>7.258832403395493</v>
      </c>
      <c r="BN50" s="18">
        <f t="shared" si="132"/>
        <v>0.12138593173397361</v>
      </c>
      <c r="BO50" s="18">
        <f t="shared" si="133"/>
        <v>94.244985484077546</v>
      </c>
      <c r="BP50" s="39">
        <f t="shared" si="134"/>
        <v>7.0018988433673546E-2</v>
      </c>
      <c r="BQ50" s="36">
        <v>1.3465</v>
      </c>
      <c r="BR50" s="32">
        <v>6.8000000000000005E-2</v>
      </c>
      <c r="BS50" s="32">
        <v>0.91</v>
      </c>
      <c r="BT50" s="3">
        <f t="shared" si="135"/>
        <v>1.0192419277176963</v>
      </c>
      <c r="BU50" s="3">
        <f t="shared" si="136"/>
        <v>0.50577414863926951</v>
      </c>
      <c r="BV50" s="3">
        <f t="shared" si="137"/>
        <v>6.0692897836712341</v>
      </c>
      <c r="BW50" s="3">
        <f t="shared" si="138"/>
        <v>6.5750639323105036</v>
      </c>
      <c r="BX50" s="18">
        <f t="shared" si="139"/>
        <v>0.16096041130709721</v>
      </c>
      <c r="BY50" s="18">
        <f t="shared" si="140"/>
        <v>85.670932750627273</v>
      </c>
      <c r="BZ50" s="39">
        <f t="shared" si="141"/>
        <v>7.0844212719591237E-2</v>
      </c>
    </row>
    <row r="51" spans="2:78" ht="20" customHeight="1" x14ac:dyDescent="0.2">
      <c r="B51" s="2"/>
      <c r="C51" s="2"/>
      <c r="D51" s="17"/>
      <c r="E51" s="29">
        <v>52</v>
      </c>
      <c r="F51" s="22">
        <f t="shared" si="143"/>
        <v>1.0346</v>
      </c>
      <c r="G51" s="22">
        <f t="shared" si="142"/>
        <v>13.034866913271221</v>
      </c>
      <c r="H51" s="46">
        <f t="shared" si="93"/>
        <v>92531.126760563377</v>
      </c>
      <c r="I51" s="36">
        <v>2.2507000000000001</v>
      </c>
      <c r="J51" s="32">
        <v>0.13600000000000001</v>
      </c>
      <c r="K51" s="32">
        <v>0.95099999999999996</v>
      </c>
      <c r="L51" s="3">
        <f t="shared" si="94"/>
        <v>1.0651638167687132</v>
      </c>
      <c r="M51" s="3">
        <f t="shared" si="95"/>
        <v>1.5433249717073094</v>
      </c>
      <c r="N51" s="3">
        <f t="shared" si="96"/>
        <v>0</v>
      </c>
      <c r="O51" s="3">
        <f t="shared" si="97"/>
        <v>1.5433249717073094</v>
      </c>
      <c r="P51" s="18">
        <f t="shared" si="98"/>
        <v>0</v>
      </c>
      <c r="Q51" s="18">
        <f t="shared" si="99"/>
        <v>143.64796183715697</v>
      </c>
      <c r="R51" s="39">
        <f t="shared" si="144"/>
        <v>0</v>
      </c>
      <c r="S51" s="36">
        <v>2.1615000000000002</v>
      </c>
      <c r="T51" s="32">
        <v>0.123</v>
      </c>
      <c r="U51" s="32">
        <v>0.94499999999999995</v>
      </c>
      <c r="V51" s="3">
        <f t="shared" si="100"/>
        <v>1.058443540322223</v>
      </c>
      <c r="W51" s="3">
        <f t="shared" si="101"/>
        <v>1.4055141568486849</v>
      </c>
      <c r="X51" s="3">
        <f t="shared" si="102"/>
        <v>2.8110283136973697</v>
      </c>
      <c r="Y51" s="3">
        <f t="shared" si="103"/>
        <v>4.2165424705460541</v>
      </c>
      <c r="Z51" s="18">
        <f t="shared" si="104"/>
        <v>5.2329291393554508E-2</v>
      </c>
      <c r="AA51" s="18">
        <f t="shared" si="105"/>
        <v>138.98973004311387</v>
      </c>
      <c r="AB51" s="39">
        <f t="shared" si="106"/>
        <v>2.022471957334836E-2</v>
      </c>
      <c r="AC51" s="36">
        <v>2.0472000000000001</v>
      </c>
      <c r="AD51" s="32">
        <v>0.1</v>
      </c>
      <c r="AE51" s="32">
        <v>0.93700000000000006</v>
      </c>
      <c r="AF51" s="3">
        <f t="shared" si="107"/>
        <v>1.0494831717269026</v>
      </c>
      <c r="AG51" s="3">
        <f t="shared" si="108"/>
        <v>1.239540882173235</v>
      </c>
      <c r="AH51" s="3">
        <f t="shared" si="109"/>
        <v>4.95816352869294</v>
      </c>
      <c r="AI51" s="3">
        <f t="shared" si="110"/>
        <v>6.1977044108661747</v>
      </c>
      <c r="AJ51" s="18">
        <f t="shared" si="111"/>
        <v>8.3653728565320107E-2</v>
      </c>
      <c r="AK51" s="18">
        <f t="shared" si="112"/>
        <v>133.020717777877</v>
      </c>
      <c r="AL51" s="39">
        <f t="shared" si="113"/>
        <v>3.7273618813065408E-2</v>
      </c>
      <c r="AM51" s="36">
        <v>1.879</v>
      </c>
      <c r="AN51" s="32">
        <v>0.09</v>
      </c>
      <c r="AO51" s="32">
        <v>0.92900000000000005</v>
      </c>
      <c r="AP51" s="3">
        <f t="shared" si="114"/>
        <v>1.0405228031315823</v>
      </c>
      <c r="AQ51" s="3">
        <f t="shared" si="115"/>
        <v>1.0264696566496381</v>
      </c>
      <c r="AR51" s="3">
        <f t="shared" si="116"/>
        <v>6.158817939897828</v>
      </c>
      <c r="AS51" s="3">
        <f t="shared" si="117"/>
        <v>7.1852875965474663</v>
      </c>
      <c r="AT51" s="18">
        <f t="shared" si="118"/>
        <v>0.11101235544637938</v>
      </c>
      <c r="AU51" s="18">
        <f t="shared" si="119"/>
        <v>124.23692195099298</v>
      </c>
      <c r="AV51" s="39">
        <f t="shared" si="120"/>
        <v>4.957316909644028E-2</v>
      </c>
      <c r="AW51" s="36">
        <v>1.6935</v>
      </c>
      <c r="AX51" s="32">
        <v>7.2999999999999995E-2</v>
      </c>
      <c r="AY51" s="32">
        <v>0.92900000000000005</v>
      </c>
      <c r="AZ51" s="3">
        <f t="shared" si="121"/>
        <v>1.0405228031315823</v>
      </c>
      <c r="BA51" s="3">
        <f t="shared" si="122"/>
        <v>0.833802048027112</v>
      </c>
      <c r="BB51" s="3">
        <f t="shared" si="123"/>
        <v>6.670416384216896</v>
      </c>
      <c r="BC51" s="3">
        <f t="shared" si="124"/>
        <v>7.5042184322440075</v>
      </c>
      <c r="BD51" s="18">
        <f t="shared" si="125"/>
        <v>0.12005780663089921</v>
      </c>
      <c r="BE51" s="18">
        <f t="shared" si="126"/>
        <v>114.54967982324638</v>
      </c>
      <c r="BF51" s="39">
        <f t="shared" si="127"/>
        <v>5.8231645819609011E-2</v>
      </c>
      <c r="BG51" s="36">
        <v>1.5650999999999999</v>
      </c>
      <c r="BH51" s="32">
        <v>6.5000000000000002E-2</v>
      </c>
      <c r="BI51" s="32">
        <v>0.92800000000000005</v>
      </c>
      <c r="BJ51" s="3">
        <f t="shared" si="128"/>
        <v>1.0394027570571671</v>
      </c>
      <c r="BK51" s="3">
        <f t="shared" si="129"/>
        <v>0.71062627771761477</v>
      </c>
      <c r="BL51" s="3">
        <f t="shared" si="130"/>
        <v>7.1062627771761475</v>
      </c>
      <c r="BM51" s="3">
        <f t="shared" si="131"/>
        <v>7.8168890548937622</v>
      </c>
      <c r="BN51" s="18">
        <f t="shared" si="132"/>
        <v>0.13333846120283804</v>
      </c>
      <c r="BO51" s="18">
        <f t="shared" si="133"/>
        <v>107.84433271164168</v>
      </c>
      <c r="BP51" s="39">
        <f t="shared" si="134"/>
        <v>6.5893706219845097E-2</v>
      </c>
      <c r="BQ51" s="36">
        <v>1.3839999999999999</v>
      </c>
      <c r="BR51" s="32">
        <v>6.3E-2</v>
      </c>
      <c r="BS51" s="32">
        <v>0.92300000000000004</v>
      </c>
      <c r="BT51" s="3">
        <f t="shared" si="135"/>
        <v>1.0338025266850919</v>
      </c>
      <c r="BU51" s="3">
        <f t="shared" si="136"/>
        <v>0.54971388892407758</v>
      </c>
      <c r="BV51" s="3">
        <f t="shared" si="137"/>
        <v>6.5965666670889309</v>
      </c>
      <c r="BW51" s="3">
        <f t="shared" si="138"/>
        <v>7.1462805560130089</v>
      </c>
      <c r="BX51" s="18">
        <f t="shared" si="139"/>
        <v>0.15341623740738847</v>
      </c>
      <c r="BY51" s="18">
        <f t="shared" si="140"/>
        <v>98.386868833825474</v>
      </c>
      <c r="BZ51" s="39">
        <f t="shared" si="141"/>
        <v>6.7047226375609864E-2</v>
      </c>
    </row>
    <row r="52" spans="2:78" ht="20" customHeight="1" x14ac:dyDescent="0.2">
      <c r="B52" s="17"/>
      <c r="C52" s="17"/>
      <c r="D52" s="17"/>
      <c r="E52" s="29">
        <v>54</v>
      </c>
      <c r="F52" s="22">
        <f t="shared" si="143"/>
        <v>1.0746</v>
      </c>
      <c r="G52" s="22">
        <f t="shared" si="142"/>
        <v>13.538824652040649</v>
      </c>
      <c r="H52" s="46">
        <f t="shared" si="93"/>
        <v>96108.591549295772</v>
      </c>
      <c r="I52" s="35">
        <v>2.4195000000000002</v>
      </c>
      <c r="J52" s="31">
        <v>0.13400000000000001</v>
      </c>
      <c r="K52" s="32">
        <v>0.94699999999999995</v>
      </c>
      <c r="L52" s="3">
        <f t="shared" si="94"/>
        <v>1.0606836324710531</v>
      </c>
      <c r="M52" s="3">
        <f t="shared" si="95"/>
        <v>1.768529622182279</v>
      </c>
      <c r="N52" s="3">
        <f t="shared" si="96"/>
        <v>0</v>
      </c>
      <c r="O52" s="3">
        <f t="shared" si="97"/>
        <v>1.768529622182279</v>
      </c>
      <c r="P52" s="18">
        <f t="shared" si="98"/>
        <v>0</v>
      </c>
      <c r="Q52" s="18">
        <f t="shared" si="99"/>
        <v>170.8393093179314</v>
      </c>
      <c r="R52" s="39">
        <f t="shared" si="144"/>
        <v>0</v>
      </c>
      <c r="S52" s="35">
        <v>2.2907000000000002</v>
      </c>
      <c r="T52" s="31">
        <v>0.11600000000000001</v>
      </c>
      <c r="U52" s="32">
        <v>0.94399999999999995</v>
      </c>
      <c r="V52" s="3">
        <f t="shared" si="100"/>
        <v>1.0573234942478078</v>
      </c>
      <c r="W52" s="3">
        <f t="shared" si="101"/>
        <v>1.5752211990464544</v>
      </c>
      <c r="X52" s="3">
        <f t="shared" si="102"/>
        <v>3.1504423980929088</v>
      </c>
      <c r="Y52" s="3">
        <f t="shared" si="103"/>
        <v>4.7256635971393628</v>
      </c>
      <c r="Z52" s="18">
        <f t="shared" si="104"/>
        <v>4.9246809914809467E-2</v>
      </c>
      <c r="AA52" s="18">
        <f t="shared" si="105"/>
        <v>163.30236701954138</v>
      </c>
      <c r="AB52" s="39">
        <f t="shared" si="106"/>
        <v>1.9292080424749232E-2</v>
      </c>
      <c r="AC52" s="35">
        <v>2.0053000000000001</v>
      </c>
      <c r="AD52" s="31">
        <v>0.125</v>
      </c>
      <c r="AE52" s="32">
        <v>0.94</v>
      </c>
      <c r="AF52" s="3">
        <f t="shared" si="107"/>
        <v>1.0528433099501477</v>
      </c>
      <c r="AG52" s="3">
        <f t="shared" si="108"/>
        <v>1.1969487138304227</v>
      </c>
      <c r="AH52" s="3">
        <f t="shared" si="109"/>
        <v>4.7877948553216907</v>
      </c>
      <c r="AI52" s="3">
        <f t="shared" si="110"/>
        <v>5.9847435691521138</v>
      </c>
      <c r="AJ52" s="18">
        <f t="shared" si="111"/>
        <v>0.10523781955900044</v>
      </c>
      <c r="AK52" s="18">
        <f t="shared" si="112"/>
        <v>146.60172003227041</v>
      </c>
      <c r="AL52" s="39">
        <f t="shared" si="113"/>
        <v>3.2658517609942005E-2</v>
      </c>
      <c r="AM52" s="35">
        <v>1.8467</v>
      </c>
      <c r="AN52" s="31">
        <v>0.106</v>
      </c>
      <c r="AO52" s="32">
        <v>0.93600000000000005</v>
      </c>
      <c r="AP52" s="3">
        <f t="shared" si="114"/>
        <v>1.0483631256524877</v>
      </c>
      <c r="AQ52" s="3">
        <f t="shared" si="115"/>
        <v>1.0064808669554155</v>
      </c>
      <c r="AR52" s="3">
        <f t="shared" si="116"/>
        <v>6.0388852017324925</v>
      </c>
      <c r="AS52" s="3">
        <f t="shared" si="117"/>
        <v>7.0453660686879083</v>
      </c>
      <c r="AT52" s="18">
        <f t="shared" si="118"/>
        <v>0.13272567505236363</v>
      </c>
      <c r="AU52" s="18">
        <f t="shared" si="119"/>
        <v>137.32098207788647</v>
      </c>
      <c r="AV52" s="39">
        <f t="shared" si="120"/>
        <v>4.3976420138819895E-2</v>
      </c>
      <c r="AW52" s="35">
        <v>1.6556</v>
      </c>
      <c r="AX52" s="31">
        <v>0.10199999999999999</v>
      </c>
      <c r="AY52" s="32">
        <v>0.93400000000000005</v>
      </c>
      <c r="AZ52" s="3">
        <f t="shared" si="121"/>
        <v>1.0461230335036575</v>
      </c>
      <c r="BA52" s="3">
        <f t="shared" si="122"/>
        <v>0.80550031668012445</v>
      </c>
      <c r="BB52" s="3">
        <f t="shared" si="123"/>
        <v>6.4440025334409956</v>
      </c>
      <c r="BC52" s="3">
        <f t="shared" si="124"/>
        <v>7.2495028501211198</v>
      </c>
      <c r="BD52" s="18">
        <f t="shared" si="125"/>
        <v>0.16956258974304322</v>
      </c>
      <c r="BE52" s="18">
        <f t="shared" si="126"/>
        <v>126.13845355907957</v>
      </c>
      <c r="BF52" s="39">
        <f t="shared" si="127"/>
        <v>5.1086741208721205E-2</v>
      </c>
      <c r="BG52" s="35">
        <v>1.4903</v>
      </c>
      <c r="BH52" s="31">
        <v>7.4999999999999997E-2</v>
      </c>
      <c r="BI52" s="32">
        <v>0.93400000000000005</v>
      </c>
      <c r="BJ52" s="3">
        <f t="shared" si="128"/>
        <v>1.0461230335036575</v>
      </c>
      <c r="BK52" s="3">
        <f t="shared" si="129"/>
        <v>0.65268297276946896</v>
      </c>
      <c r="BL52" s="3">
        <f t="shared" si="130"/>
        <v>6.5268297276946887</v>
      </c>
      <c r="BM52" s="3">
        <f t="shared" si="131"/>
        <v>7.1795127004641577</v>
      </c>
      <c r="BN52" s="18">
        <f t="shared" si="132"/>
        <v>0.15584796851382648</v>
      </c>
      <c r="BO52" s="18">
        <f t="shared" si="133"/>
        <v>116.46565416526074</v>
      </c>
      <c r="BP52" s="39">
        <f t="shared" si="134"/>
        <v>5.6040811125598819E-2</v>
      </c>
      <c r="BQ52" s="35">
        <v>1.3542000000000001</v>
      </c>
      <c r="BR52" s="31">
        <v>6.2E-2</v>
      </c>
      <c r="BS52" s="32">
        <v>0.92900000000000005</v>
      </c>
      <c r="BT52" s="3">
        <f t="shared" si="135"/>
        <v>1.0405228031315823</v>
      </c>
      <c r="BU52" s="3">
        <f t="shared" si="136"/>
        <v>0.53316075524957518</v>
      </c>
      <c r="BV52" s="3">
        <f t="shared" si="137"/>
        <v>6.3979290629949022</v>
      </c>
      <c r="BW52" s="3">
        <f t="shared" si="138"/>
        <v>6.9310898182444776</v>
      </c>
      <c r="BX52" s="18">
        <f t="shared" si="139"/>
        <v>0.15295035639278939</v>
      </c>
      <c r="BY52" s="18">
        <f t="shared" si="140"/>
        <v>108.50154044778502</v>
      </c>
      <c r="BZ52" s="39">
        <f t="shared" si="141"/>
        <v>5.8966250954509018E-2</v>
      </c>
    </row>
    <row r="53" spans="2:78" ht="20" customHeight="1" x14ac:dyDescent="0.2">
      <c r="B53" s="17"/>
      <c r="C53" s="17"/>
      <c r="D53" s="17"/>
      <c r="E53" s="29">
        <v>56</v>
      </c>
      <c r="F53" s="22">
        <f t="shared" si="143"/>
        <v>1.1146</v>
      </c>
      <c r="G53" s="22">
        <f t="shared" si="142"/>
        <v>14.042782390810077</v>
      </c>
      <c r="H53" s="46">
        <f t="shared" si="93"/>
        <v>99686.056338028182</v>
      </c>
      <c r="I53" s="36">
        <v>2.3597999999999999</v>
      </c>
      <c r="J53" s="32">
        <v>0.124</v>
      </c>
      <c r="K53" s="32">
        <v>0.95899999999999996</v>
      </c>
      <c r="L53" s="3">
        <f t="shared" si="94"/>
        <v>1.0741241853640338</v>
      </c>
      <c r="M53" s="3">
        <f t="shared" si="95"/>
        <v>1.725236888417552</v>
      </c>
      <c r="N53" s="3">
        <f t="shared" si="96"/>
        <v>0</v>
      </c>
      <c r="O53" s="3">
        <f t="shared" si="97"/>
        <v>1.725236888417552</v>
      </c>
      <c r="P53" s="18">
        <f t="shared" si="98"/>
        <v>0</v>
      </c>
      <c r="Q53" s="18">
        <f t="shared" si="99"/>
        <v>186.73752424501632</v>
      </c>
      <c r="R53" s="39">
        <f t="shared" si="144"/>
        <v>0</v>
      </c>
      <c r="S53" s="36">
        <v>2.2161</v>
      </c>
      <c r="T53" s="32">
        <v>9.9000000000000005E-2</v>
      </c>
      <c r="U53" s="32">
        <v>0.95199999999999996</v>
      </c>
      <c r="V53" s="3">
        <f t="shared" si="100"/>
        <v>1.0662838628431284</v>
      </c>
      <c r="W53" s="3">
        <f t="shared" si="101"/>
        <v>1.4993869679866769</v>
      </c>
      <c r="X53" s="3">
        <f t="shared" si="102"/>
        <v>2.9987739359733538</v>
      </c>
      <c r="Y53" s="3">
        <f t="shared" si="103"/>
        <v>4.4981609039600308</v>
      </c>
      <c r="Z53" s="18">
        <f t="shared" si="104"/>
        <v>4.2744989700961675E-2</v>
      </c>
      <c r="AA53" s="18">
        <f t="shared" si="105"/>
        <v>177.35428687386838</v>
      </c>
      <c r="AB53" s="39">
        <f t="shared" si="106"/>
        <v>1.690838145968265E-2</v>
      </c>
      <c r="AC53" s="36">
        <v>2.0291000000000001</v>
      </c>
      <c r="AD53" s="32">
        <v>0.14199999999999999</v>
      </c>
      <c r="AE53" s="32">
        <v>0.94499999999999995</v>
      </c>
      <c r="AF53" s="3">
        <f t="shared" si="107"/>
        <v>1.058443540322223</v>
      </c>
      <c r="AG53" s="3">
        <f t="shared" si="108"/>
        <v>1.2386016275066831</v>
      </c>
      <c r="AH53" s="3">
        <f t="shared" si="109"/>
        <v>4.9544065100267325</v>
      </c>
      <c r="AI53" s="3">
        <f t="shared" si="110"/>
        <v>6.1930081375334156</v>
      </c>
      <c r="AJ53" s="18">
        <f t="shared" si="111"/>
        <v>0.12082535573796327</v>
      </c>
      <c r="AK53" s="18">
        <f t="shared" si="112"/>
        <v>165.14367178406562</v>
      </c>
      <c r="AL53" s="39">
        <f t="shared" si="113"/>
        <v>3.0000583470766534E-2</v>
      </c>
      <c r="AM53" s="36">
        <v>1.8778999999999999</v>
      </c>
      <c r="AN53" s="32">
        <v>0.11899999999999999</v>
      </c>
      <c r="AO53" s="32">
        <v>0.94</v>
      </c>
      <c r="AP53" s="3">
        <f t="shared" si="114"/>
        <v>1.0528433099501477</v>
      </c>
      <c r="AQ53" s="3">
        <f t="shared" si="115"/>
        <v>1.0496916890038106</v>
      </c>
      <c r="AR53" s="3">
        <f t="shared" si="116"/>
        <v>6.2981501340228636</v>
      </c>
      <c r="AS53" s="3">
        <f t="shared" si="117"/>
        <v>7.3478418230266742</v>
      </c>
      <c r="AT53" s="18">
        <f t="shared" si="118"/>
        <v>0.15027960633025259</v>
      </c>
      <c r="AU53" s="18">
        <f t="shared" si="119"/>
        <v>155.2707038611876</v>
      </c>
      <c r="AV53" s="39">
        <f t="shared" si="120"/>
        <v>4.0562385417235086E-2</v>
      </c>
      <c r="AW53" s="36">
        <v>1.7002999999999999</v>
      </c>
      <c r="AX53" s="32">
        <v>8.4000000000000005E-2</v>
      </c>
      <c r="AY53" s="32">
        <v>0.93899999999999995</v>
      </c>
      <c r="AZ53" s="3">
        <f t="shared" si="121"/>
        <v>1.0517232638757326</v>
      </c>
      <c r="BA53" s="3">
        <f t="shared" si="122"/>
        <v>0.85870387310840413</v>
      </c>
      <c r="BB53" s="3">
        <f t="shared" si="123"/>
        <v>6.869630984867233</v>
      </c>
      <c r="BC53" s="3">
        <f t="shared" si="124"/>
        <v>7.7283348579756375</v>
      </c>
      <c r="BD53" s="18">
        <f t="shared" si="125"/>
        <v>0.14113885417742034</v>
      </c>
      <c r="BE53" s="18">
        <f t="shared" si="126"/>
        <v>143.67388439621982</v>
      </c>
      <c r="BF53" s="39">
        <f t="shared" si="127"/>
        <v>4.7814054821002518E-2</v>
      </c>
      <c r="BG53" s="36">
        <v>1.5396000000000001</v>
      </c>
      <c r="BH53" s="32">
        <v>6.8000000000000005E-2</v>
      </c>
      <c r="BI53" s="32">
        <v>0.93899999999999995</v>
      </c>
      <c r="BJ53" s="3">
        <f t="shared" si="128"/>
        <v>1.0517232638757326</v>
      </c>
      <c r="BK53" s="3">
        <f t="shared" si="129"/>
        <v>0.70405748016951397</v>
      </c>
      <c r="BL53" s="3">
        <f t="shared" si="130"/>
        <v>7.0405748016951391</v>
      </c>
      <c r="BM53" s="3">
        <f t="shared" si="131"/>
        <v>7.7446322818646527</v>
      </c>
      <c r="BN53" s="18">
        <f t="shared" si="132"/>
        <v>0.14281907863191345</v>
      </c>
      <c r="BO53" s="18">
        <f t="shared" si="133"/>
        <v>133.18059110781709</v>
      </c>
      <c r="BP53" s="39">
        <f t="shared" si="134"/>
        <v>5.286487124835932E-2</v>
      </c>
      <c r="BQ53" s="36">
        <v>1.3521000000000001</v>
      </c>
      <c r="BR53" s="32">
        <v>6.9000000000000006E-2</v>
      </c>
      <c r="BS53" s="32">
        <v>0.93600000000000005</v>
      </c>
      <c r="BT53" s="3">
        <f t="shared" si="135"/>
        <v>1.0483631256524877</v>
      </c>
      <c r="BU53" s="3">
        <f t="shared" si="136"/>
        <v>0.53954845172693988</v>
      </c>
      <c r="BV53" s="3">
        <f t="shared" si="137"/>
        <v>6.474581420723279</v>
      </c>
      <c r="BW53" s="3">
        <f t="shared" si="138"/>
        <v>7.0141298724502192</v>
      </c>
      <c r="BX53" s="18">
        <f t="shared" si="139"/>
        <v>0.17279380337005837</v>
      </c>
      <c r="BY53" s="18">
        <f t="shared" si="140"/>
        <v>120.93732731456562</v>
      </c>
      <c r="BZ53" s="39">
        <f t="shared" si="141"/>
        <v>5.3536667003418095E-2</v>
      </c>
    </row>
    <row r="54" spans="2:78" ht="20" customHeight="1" x14ac:dyDescent="0.2">
      <c r="B54" s="17"/>
      <c r="C54" s="17"/>
      <c r="D54" s="19"/>
      <c r="E54" s="29">
        <v>58</v>
      </c>
      <c r="F54" s="22">
        <f t="shared" si="143"/>
        <v>1.1545999999999998</v>
      </c>
      <c r="G54" s="22">
        <f t="shared" si="142"/>
        <v>14.546740129579501</v>
      </c>
      <c r="H54" s="46">
        <f t="shared" si="93"/>
        <v>103263.52112676055</v>
      </c>
      <c r="I54" s="37">
        <v>2.4228000000000001</v>
      </c>
      <c r="J54" s="33">
        <v>0.14499999999999999</v>
      </c>
      <c r="K54" s="33">
        <v>0.96199999999999997</v>
      </c>
      <c r="L54" s="3">
        <f t="shared" si="94"/>
        <v>1.0774843235872789</v>
      </c>
      <c r="M54" s="3">
        <f t="shared" si="95"/>
        <v>1.8299802457450676</v>
      </c>
      <c r="N54" s="3">
        <f t="shared" si="96"/>
        <v>0</v>
      </c>
      <c r="O54" s="3">
        <f t="shared" si="97"/>
        <v>1.8299802457450676</v>
      </c>
      <c r="P54" s="18">
        <f t="shared" si="98"/>
        <v>0</v>
      </c>
      <c r="Q54" s="18">
        <f t="shared" si="99"/>
        <v>212.14489077825891</v>
      </c>
      <c r="R54" s="39">
        <f t="shared" si="144"/>
        <v>0</v>
      </c>
      <c r="S54" s="37">
        <v>2.2593000000000001</v>
      </c>
      <c r="T54" s="33">
        <v>0.13200000000000001</v>
      </c>
      <c r="U54" s="33">
        <v>0.95499999999999996</v>
      </c>
      <c r="V54" s="3">
        <f t="shared" si="100"/>
        <v>1.0696440010663735</v>
      </c>
      <c r="W54" s="3">
        <f t="shared" si="101"/>
        <v>1.5682513692284117</v>
      </c>
      <c r="X54" s="3">
        <f t="shared" si="102"/>
        <v>3.1365027384568234</v>
      </c>
      <c r="Y54" s="3">
        <f t="shared" si="103"/>
        <v>4.7047541076852353</v>
      </c>
      <c r="Z54" s="18">
        <f t="shared" si="104"/>
        <v>5.735308716430626E-2</v>
      </c>
      <c r="AA54" s="18">
        <f t="shared" si="105"/>
        <v>200.27760952663533</v>
      </c>
      <c r="AB54" s="39">
        <f t="shared" si="106"/>
        <v>1.5660775789515771E-2</v>
      </c>
      <c r="AC54" s="37">
        <v>2.0994999999999999</v>
      </c>
      <c r="AD54" s="33">
        <v>0.121</v>
      </c>
      <c r="AE54" s="33">
        <v>0.95199999999999996</v>
      </c>
      <c r="AF54" s="3">
        <f t="shared" si="107"/>
        <v>1.0662838628431284</v>
      </c>
      <c r="AG54" s="3">
        <f t="shared" si="108"/>
        <v>1.3457574177238447</v>
      </c>
      <c r="AH54" s="3">
        <f t="shared" si="109"/>
        <v>5.3830296708953789</v>
      </c>
      <c r="AI54" s="3">
        <f t="shared" si="110"/>
        <v>6.7287870886192236</v>
      </c>
      <c r="AJ54" s="18">
        <f t="shared" si="111"/>
        <v>0.10448775260235071</v>
      </c>
      <c r="AK54" s="18">
        <f t="shared" si="112"/>
        <v>188.6788844868222</v>
      </c>
      <c r="AL54" s="39">
        <f t="shared" si="113"/>
        <v>2.8530111811591419E-2</v>
      </c>
      <c r="AM54" s="37">
        <v>1.9830000000000001</v>
      </c>
      <c r="AN54" s="33">
        <v>0.13</v>
      </c>
      <c r="AO54" s="33">
        <v>0.94599999999999995</v>
      </c>
      <c r="AP54" s="3">
        <f t="shared" si="114"/>
        <v>1.0595635863966379</v>
      </c>
      <c r="AQ54" s="3">
        <f t="shared" si="115"/>
        <v>1.1854652525502312</v>
      </c>
      <c r="AR54" s="3">
        <f t="shared" si="116"/>
        <v>7.1127915153013861</v>
      </c>
      <c r="AS54" s="3">
        <f t="shared" si="117"/>
        <v>8.2982567678516173</v>
      </c>
      <c r="AT54" s="18">
        <f t="shared" si="118"/>
        <v>0.16627348721638907</v>
      </c>
      <c r="AU54" s="18">
        <f t="shared" si="119"/>
        <v>180.22299295279078</v>
      </c>
      <c r="AV54" s="39">
        <f t="shared" si="120"/>
        <v>3.9466615212436156E-2</v>
      </c>
      <c r="AW54" s="37">
        <v>1.8033999999999999</v>
      </c>
      <c r="AX54" s="33">
        <v>0.113</v>
      </c>
      <c r="AY54" s="33">
        <v>0.94199999999999995</v>
      </c>
      <c r="AZ54" s="3">
        <f t="shared" si="121"/>
        <v>1.0550834020989779</v>
      </c>
      <c r="BA54" s="3">
        <f t="shared" si="122"/>
        <v>0.97218085390568931</v>
      </c>
      <c r="BB54" s="3">
        <f t="shared" si="123"/>
        <v>7.7774468312455145</v>
      </c>
      <c r="BC54" s="3">
        <f t="shared" si="124"/>
        <v>8.7496276851512036</v>
      </c>
      <c r="BD54" s="18">
        <f t="shared" si="125"/>
        <v>0.1910804985823861</v>
      </c>
      <c r="BE54" s="18">
        <f t="shared" si="126"/>
        <v>167.18712926599204</v>
      </c>
      <c r="BF54" s="39">
        <f t="shared" si="127"/>
        <v>4.6519411305111419E-2</v>
      </c>
      <c r="BG54" s="37">
        <v>1.6226</v>
      </c>
      <c r="BH54" s="33">
        <v>9.7000000000000003E-2</v>
      </c>
      <c r="BI54" s="33">
        <v>0.94399999999999995</v>
      </c>
      <c r="BJ54" s="3">
        <f t="shared" si="128"/>
        <v>1.0573234942478078</v>
      </c>
      <c r="BK54" s="3">
        <f t="shared" si="129"/>
        <v>0.79036565418033866</v>
      </c>
      <c r="BL54" s="3">
        <f t="shared" si="130"/>
        <v>7.9036565418033859</v>
      </c>
      <c r="BM54" s="3">
        <f t="shared" si="131"/>
        <v>8.6940221959837238</v>
      </c>
      <c r="BN54" s="18">
        <f t="shared" si="132"/>
        <v>0.20590261041967747</v>
      </c>
      <c r="BO54" s="18">
        <f t="shared" si="133"/>
        <v>154.06416626725482</v>
      </c>
      <c r="BP54" s="39">
        <f t="shared" si="134"/>
        <v>5.130106976396398E-2</v>
      </c>
      <c r="BQ54" s="37">
        <v>1.4451000000000001</v>
      </c>
      <c r="BR54" s="33">
        <v>7.4999999999999997E-2</v>
      </c>
      <c r="BS54" s="33">
        <v>0.94</v>
      </c>
      <c r="BT54" s="3">
        <f t="shared" si="135"/>
        <v>1.0528433099501477</v>
      </c>
      <c r="BU54" s="3">
        <f t="shared" si="136"/>
        <v>0.62160233451058755</v>
      </c>
      <c r="BV54" s="3">
        <f t="shared" si="137"/>
        <v>7.4592280141270502</v>
      </c>
      <c r="BW54" s="3">
        <f t="shared" si="138"/>
        <v>8.0808303486376385</v>
      </c>
      <c r="BX54" s="18">
        <f t="shared" si="139"/>
        <v>0.18942807520620075</v>
      </c>
      <c r="BY54" s="18">
        <f t="shared" si="140"/>
        <v>141.1807263763485</v>
      </c>
      <c r="BZ54" s="39">
        <f t="shared" si="141"/>
        <v>5.2834605725450269E-2</v>
      </c>
    </row>
    <row r="55" spans="2:78" ht="20" customHeight="1" x14ac:dyDescent="0.2">
      <c r="B55" s="17"/>
      <c r="C55" s="17"/>
      <c r="D55" s="19"/>
      <c r="E55" s="29">
        <v>60</v>
      </c>
      <c r="F55" s="22">
        <f t="shared" si="143"/>
        <v>1.1945999999999999</v>
      </c>
      <c r="G55" s="22">
        <f t="shared" si="142"/>
        <v>15.050697868348928</v>
      </c>
      <c r="H55" s="46">
        <f t="shared" si="93"/>
        <v>106840.98591549294</v>
      </c>
      <c r="I55" s="37">
        <v>2.4723000000000002</v>
      </c>
      <c r="J55" s="33">
        <v>0.13300000000000001</v>
      </c>
      <c r="K55" s="33">
        <v>0.96799999999999997</v>
      </c>
      <c r="L55" s="3">
        <f t="shared" si="94"/>
        <v>1.0842046000337691</v>
      </c>
      <c r="M55" s="3">
        <f t="shared" si="95"/>
        <v>1.9293640406582762</v>
      </c>
      <c r="N55" s="3">
        <f t="shared" si="96"/>
        <v>0</v>
      </c>
      <c r="O55" s="3">
        <f t="shared" si="97"/>
        <v>1.9293640406582762</v>
      </c>
      <c r="P55" s="18">
        <f t="shared" si="98"/>
        <v>0</v>
      </c>
      <c r="Q55" s="18">
        <f t="shared" si="99"/>
        <v>238.94557450500241</v>
      </c>
      <c r="R55" s="39">
        <f t="shared" si="144"/>
        <v>0</v>
      </c>
      <c r="S55" s="37">
        <v>2.3037999999999998</v>
      </c>
      <c r="T55" s="33">
        <v>0.158</v>
      </c>
      <c r="U55" s="33">
        <v>0.96099999999999997</v>
      </c>
      <c r="V55" s="3">
        <f t="shared" si="100"/>
        <v>1.0763642775128637</v>
      </c>
      <c r="W55" s="3">
        <f t="shared" si="101"/>
        <v>1.6511915247350157</v>
      </c>
      <c r="X55" s="3">
        <f t="shared" si="102"/>
        <v>3.3023830494700315</v>
      </c>
      <c r="Y55" s="3">
        <f t="shared" si="103"/>
        <v>4.9535745742050477</v>
      </c>
      <c r="Z55" s="18">
        <f t="shared" si="104"/>
        <v>6.9515233790845288E-2</v>
      </c>
      <c r="AA55" s="18">
        <f t="shared" si="105"/>
        <v>225.39972472399347</v>
      </c>
      <c r="AB55" s="39">
        <f t="shared" si="106"/>
        <v>1.4651229292821304E-2</v>
      </c>
      <c r="AC55" s="37">
        <v>2.1513</v>
      </c>
      <c r="AD55" s="33">
        <v>0.14599999999999999</v>
      </c>
      <c r="AE55" s="33">
        <v>0.95799999999999996</v>
      </c>
      <c r="AF55" s="3">
        <f t="shared" si="107"/>
        <v>1.0730041392896186</v>
      </c>
      <c r="AG55" s="3">
        <f t="shared" si="108"/>
        <v>1.4308499747498646</v>
      </c>
      <c r="AH55" s="3">
        <f t="shared" si="109"/>
        <v>5.7233998989994586</v>
      </c>
      <c r="AI55" s="3">
        <f t="shared" si="110"/>
        <v>7.1542498737493236</v>
      </c>
      <c r="AJ55" s="18">
        <f t="shared" si="111"/>
        <v>0.12767033413800799</v>
      </c>
      <c r="AK55" s="18">
        <f t="shared" si="112"/>
        <v>213.1401277411812</v>
      </c>
      <c r="AL55" s="39">
        <f t="shared" si="113"/>
        <v>2.6852756257842992E-2</v>
      </c>
      <c r="AM55" s="37">
        <v>2.0059</v>
      </c>
      <c r="AN55" s="33">
        <v>0.128</v>
      </c>
      <c r="AO55" s="33">
        <v>0.95599999999999996</v>
      </c>
      <c r="AP55" s="3">
        <f t="shared" si="114"/>
        <v>1.0707640471407884</v>
      </c>
      <c r="AQ55" s="3">
        <f t="shared" si="115"/>
        <v>1.2387836618500976</v>
      </c>
      <c r="AR55" s="3">
        <f t="shared" si="116"/>
        <v>7.4327019711005855</v>
      </c>
      <c r="AS55" s="3">
        <f t="shared" si="117"/>
        <v>8.6714856329506826</v>
      </c>
      <c r="AT55" s="18">
        <f t="shared" si="118"/>
        <v>0.167194941751409</v>
      </c>
      <c r="AU55" s="18">
        <f t="shared" si="119"/>
        <v>201.45130543756875</v>
      </c>
      <c r="AV55" s="39">
        <f t="shared" si="120"/>
        <v>3.6895774663540389E-2</v>
      </c>
      <c r="AW55" s="37">
        <v>1.9036999999999999</v>
      </c>
      <c r="AX55" s="33">
        <v>9.1999999999999998E-2</v>
      </c>
      <c r="AY55" s="33">
        <v>0.95</v>
      </c>
      <c r="AZ55" s="3">
        <f t="shared" si="121"/>
        <v>1.0640437706942982</v>
      </c>
      <c r="BA55" s="3">
        <f t="shared" si="122"/>
        <v>1.1018065706385138</v>
      </c>
      <c r="BB55" s="3">
        <f t="shared" si="123"/>
        <v>8.8144525651081107</v>
      </c>
      <c r="BC55" s="3">
        <f t="shared" si="124"/>
        <v>9.9162591357466248</v>
      </c>
      <c r="BD55" s="18">
        <f t="shared" si="125"/>
        <v>0.15822356103184801</v>
      </c>
      <c r="BE55" s="18">
        <f t="shared" si="126"/>
        <v>193.23536568908733</v>
      </c>
      <c r="BF55" s="39">
        <f t="shared" si="127"/>
        <v>4.5615110534633845E-2</v>
      </c>
      <c r="BG55" s="37">
        <v>1.7407999999999999</v>
      </c>
      <c r="BH55" s="33">
        <v>0.13300000000000001</v>
      </c>
      <c r="BI55" s="33">
        <v>0.94599999999999995</v>
      </c>
      <c r="BJ55" s="3">
        <f t="shared" si="128"/>
        <v>1.0595635863966379</v>
      </c>
      <c r="BK55" s="3">
        <f t="shared" si="129"/>
        <v>0.91356858373887084</v>
      </c>
      <c r="BL55" s="3">
        <f t="shared" si="130"/>
        <v>9.1356858373887064</v>
      </c>
      <c r="BM55" s="3">
        <f t="shared" si="131"/>
        <v>10.049254421127577</v>
      </c>
      <c r="BN55" s="18">
        <f t="shared" si="132"/>
        <v>0.283517612817689</v>
      </c>
      <c r="BO55" s="18">
        <f t="shared" si="133"/>
        <v>180.13970438744724</v>
      </c>
      <c r="BP55" s="39">
        <f t="shared" si="134"/>
        <v>5.0714448924261211E-2</v>
      </c>
      <c r="BQ55" s="37">
        <v>1.5015000000000001</v>
      </c>
      <c r="BR55" s="33">
        <v>0.104</v>
      </c>
      <c r="BS55" s="33">
        <v>0.95099999999999996</v>
      </c>
      <c r="BT55" s="3">
        <f t="shared" si="135"/>
        <v>1.0651638167687132</v>
      </c>
      <c r="BU55" s="3">
        <f t="shared" si="136"/>
        <v>0.68686728941603603</v>
      </c>
      <c r="BV55" s="3">
        <f t="shared" si="137"/>
        <v>8.2424074729924328</v>
      </c>
      <c r="BW55" s="3">
        <f t="shared" si="138"/>
        <v>8.9292747624084683</v>
      </c>
      <c r="BX55" s="18">
        <f t="shared" si="139"/>
        <v>0.26885724803130479</v>
      </c>
      <c r="BY55" s="18">
        <f t="shared" si="140"/>
        <v>160.9021859744179</v>
      </c>
      <c r="BZ55" s="39">
        <f t="shared" si="141"/>
        <v>5.1226199464455419E-2</v>
      </c>
    </row>
    <row r="56" spans="2:78" ht="20" customHeight="1" x14ac:dyDescent="0.2">
      <c r="B56" s="19"/>
      <c r="C56" s="19"/>
      <c r="D56" s="19"/>
      <c r="E56" s="29">
        <v>62</v>
      </c>
      <c r="F56" s="22">
        <f t="shared" si="143"/>
        <v>1.2345999999999999</v>
      </c>
      <c r="G56" s="22">
        <f t="shared" si="142"/>
        <v>15.554655607118354</v>
      </c>
      <c r="H56" s="46">
        <f t="shared" si="93"/>
        <v>110418.45070422534</v>
      </c>
      <c r="I56" s="37">
        <v>2.6021000000000001</v>
      </c>
      <c r="J56" s="33">
        <v>0.11899999999999999</v>
      </c>
      <c r="K56" s="33">
        <v>0.97099999999999997</v>
      </c>
      <c r="L56" s="3">
        <f t="shared" si="94"/>
        <v>1.0875647382570144</v>
      </c>
      <c r="M56" s="3">
        <f t="shared" si="95"/>
        <v>2.1505401384570315</v>
      </c>
      <c r="N56" s="3">
        <f t="shared" si="96"/>
        <v>0</v>
      </c>
      <c r="O56" s="3">
        <f t="shared" si="97"/>
        <v>2.1505401384570315</v>
      </c>
      <c r="P56" s="18">
        <f t="shared" si="98"/>
        <v>0</v>
      </c>
      <c r="Q56" s="18">
        <f t="shared" si="99"/>
        <v>275.27922078567195</v>
      </c>
      <c r="R56" s="39">
        <f t="shared" si="144"/>
        <v>0</v>
      </c>
      <c r="S56" s="37">
        <v>2.3586999999999998</v>
      </c>
      <c r="T56" s="33">
        <v>0.16</v>
      </c>
      <c r="U56" s="33">
        <v>0.96899999999999997</v>
      </c>
      <c r="V56" s="3">
        <f t="shared" si="100"/>
        <v>1.0853246461081842</v>
      </c>
      <c r="W56" s="3">
        <f t="shared" si="101"/>
        <v>1.7597626498857413</v>
      </c>
      <c r="X56" s="3">
        <f t="shared" si="102"/>
        <v>3.5195252997714825</v>
      </c>
      <c r="Y56" s="3">
        <f t="shared" si="103"/>
        <v>5.279287949657224</v>
      </c>
      <c r="Z56" s="18">
        <f t="shared" si="104"/>
        <v>7.1572083868493327E-2</v>
      </c>
      <c r="AA56" s="18">
        <f t="shared" si="105"/>
        <v>253.67999370104135</v>
      </c>
      <c r="AB56" s="39">
        <f t="shared" si="106"/>
        <v>1.3873878063554347E-2</v>
      </c>
      <c r="AC56" s="37">
        <v>2.2464</v>
      </c>
      <c r="AD56" s="33">
        <v>0.125</v>
      </c>
      <c r="AE56" s="33">
        <v>0.96</v>
      </c>
      <c r="AF56" s="3">
        <f t="shared" si="107"/>
        <v>1.0752442314384487</v>
      </c>
      <c r="AG56" s="3">
        <f t="shared" si="108"/>
        <v>1.5666708921511023</v>
      </c>
      <c r="AH56" s="3">
        <f t="shared" si="109"/>
        <v>6.2666835686044093</v>
      </c>
      <c r="AI56" s="3">
        <f t="shared" si="110"/>
        <v>7.8333544607555119</v>
      </c>
      <c r="AJ56" s="18">
        <f t="shared" si="111"/>
        <v>0.10976366512627297</v>
      </c>
      <c r="AK56" s="18">
        <f t="shared" si="112"/>
        <v>243.71453272485394</v>
      </c>
      <c r="AL56" s="39">
        <f t="shared" si="113"/>
        <v>2.5713212497177174E-2</v>
      </c>
      <c r="AM56" s="37">
        <v>2.1343999999999999</v>
      </c>
      <c r="AN56" s="33">
        <v>0.115</v>
      </c>
      <c r="AO56" s="33">
        <v>0.95799999999999996</v>
      </c>
      <c r="AP56" s="3">
        <f t="shared" si="114"/>
        <v>1.0730041392896186</v>
      </c>
      <c r="AQ56" s="3">
        <f t="shared" si="115"/>
        <v>1.408457576091126</v>
      </c>
      <c r="AR56" s="3">
        <f t="shared" si="116"/>
        <v>8.4507454565467555</v>
      </c>
      <c r="AS56" s="3">
        <f t="shared" si="117"/>
        <v>9.8592030326378808</v>
      </c>
      <c r="AT56" s="18">
        <f t="shared" si="118"/>
        <v>0.15084337423839986</v>
      </c>
      <c r="AU56" s="18">
        <f t="shared" si="119"/>
        <v>233.77569363907483</v>
      </c>
      <c r="AV56" s="39">
        <f t="shared" si="120"/>
        <v>3.6148948271730166E-2</v>
      </c>
      <c r="AW56" s="37">
        <v>1.9678</v>
      </c>
      <c r="AX56" s="33">
        <v>0.13400000000000001</v>
      </c>
      <c r="AY56" s="33">
        <v>0.95399999999999996</v>
      </c>
      <c r="AZ56" s="3">
        <f t="shared" si="121"/>
        <v>1.0685239549919585</v>
      </c>
      <c r="BA56" s="3">
        <f t="shared" si="122"/>
        <v>1.1871887963326924</v>
      </c>
      <c r="BB56" s="3">
        <f t="shared" si="123"/>
        <v>9.4975103706615389</v>
      </c>
      <c r="BC56" s="3">
        <f t="shared" si="124"/>
        <v>10.684699166994232</v>
      </c>
      <c r="BD56" s="18">
        <f t="shared" si="125"/>
        <v>0.23240082451229946</v>
      </c>
      <c r="BE56" s="18">
        <f t="shared" si="126"/>
        <v>218.99167049897846</v>
      </c>
      <c r="BF56" s="39">
        <f t="shared" si="127"/>
        <v>4.3369276781263892E-2</v>
      </c>
      <c r="BG56" s="37">
        <v>1.8351</v>
      </c>
      <c r="BH56" s="33">
        <v>0.11600000000000001</v>
      </c>
      <c r="BI56" s="33">
        <v>0.95399999999999996</v>
      </c>
      <c r="BJ56" s="3">
        <f t="shared" si="128"/>
        <v>1.0685239549919585</v>
      </c>
      <c r="BK56" s="3">
        <f t="shared" si="129"/>
        <v>1.0324697765365749</v>
      </c>
      <c r="BL56" s="3">
        <f t="shared" si="130"/>
        <v>10.324697765365748</v>
      </c>
      <c r="BM56" s="3">
        <f t="shared" si="131"/>
        <v>11.357167541902323</v>
      </c>
      <c r="BN56" s="18">
        <f t="shared" si="132"/>
        <v>0.2514785041364434</v>
      </c>
      <c r="BO56" s="18">
        <f t="shared" si="133"/>
        <v>207.21592097502418</v>
      </c>
      <c r="BP56" s="39">
        <f t="shared" si="134"/>
        <v>4.9825793871360824E-2</v>
      </c>
      <c r="BQ56" s="37">
        <v>1.6003000000000001</v>
      </c>
      <c r="BR56" s="33">
        <v>0.152</v>
      </c>
      <c r="BS56" s="33">
        <v>0.95499999999999996</v>
      </c>
      <c r="BT56" s="3">
        <f t="shared" si="135"/>
        <v>1.0696440010663735</v>
      </c>
      <c r="BU56" s="3">
        <f t="shared" si="136"/>
        <v>0.78681146793577128</v>
      </c>
      <c r="BV56" s="3">
        <f t="shared" si="137"/>
        <v>9.4417376152292558</v>
      </c>
      <c r="BW56" s="3">
        <f t="shared" si="138"/>
        <v>10.228549083165028</v>
      </c>
      <c r="BX56" s="18">
        <f t="shared" si="139"/>
        <v>0.39625769313520681</v>
      </c>
      <c r="BY56" s="18">
        <f t="shared" si="140"/>
        <v>186.37985474876589</v>
      </c>
      <c r="BZ56" s="39">
        <f t="shared" si="141"/>
        <v>5.0658573738864739E-2</v>
      </c>
    </row>
    <row r="57" spans="2:78" ht="20" customHeight="1" x14ac:dyDescent="0.2">
      <c r="B57" s="19"/>
      <c r="C57" s="19"/>
      <c r="D57" s="19"/>
      <c r="E57" s="29">
        <v>64</v>
      </c>
      <c r="F57" s="22">
        <f t="shared" si="143"/>
        <v>1.2746</v>
      </c>
      <c r="G57" s="22">
        <f t="shared" si="142"/>
        <v>16.058613345887782</v>
      </c>
      <c r="H57" s="46">
        <f t="shared" si="93"/>
        <v>113995.91549295773</v>
      </c>
      <c r="I57" s="37">
        <v>2.6766000000000001</v>
      </c>
      <c r="J57" s="33">
        <v>0.125</v>
      </c>
      <c r="K57" s="33">
        <v>0.97599999999999998</v>
      </c>
      <c r="L57" s="3">
        <f t="shared" si="94"/>
        <v>1.0931649686290896</v>
      </c>
      <c r="M57" s="3">
        <f t="shared" si="95"/>
        <v>2.2989403884958546</v>
      </c>
      <c r="N57" s="3">
        <f t="shared" si="96"/>
        <v>0</v>
      </c>
      <c r="O57" s="3">
        <f t="shared" si="97"/>
        <v>2.2989403884958546</v>
      </c>
      <c r="P57" s="18">
        <f t="shared" si="98"/>
        <v>0</v>
      </c>
      <c r="Q57" s="18">
        <f t="shared" si="99"/>
        <v>310.18664301270758</v>
      </c>
      <c r="R57" s="39">
        <f t="shared" si="144"/>
        <v>0</v>
      </c>
      <c r="S57" s="37">
        <v>2.4754999999999998</v>
      </c>
      <c r="T57" s="33">
        <v>0.14199999999999999</v>
      </c>
      <c r="U57" s="33">
        <v>0.97299999999999998</v>
      </c>
      <c r="V57" s="3">
        <f t="shared" si="100"/>
        <v>1.0898048304058443</v>
      </c>
      <c r="W57" s="3">
        <f t="shared" si="101"/>
        <v>1.9543964695531686</v>
      </c>
      <c r="X57" s="3">
        <f t="shared" si="102"/>
        <v>3.9087929391063372</v>
      </c>
      <c r="Y57" s="3">
        <f t="shared" si="103"/>
        <v>5.8631894086595056</v>
      </c>
      <c r="Z57" s="18">
        <f t="shared" si="104"/>
        <v>6.40457256025566E-2</v>
      </c>
      <c r="AA57" s="18">
        <f t="shared" si="105"/>
        <v>290.5497564327618</v>
      </c>
      <c r="AB57" s="39">
        <f t="shared" si="106"/>
        <v>1.3453093153808576E-2</v>
      </c>
      <c r="AC57" s="37">
        <v>2.3227000000000002</v>
      </c>
      <c r="AD57" s="33">
        <v>0.13900000000000001</v>
      </c>
      <c r="AE57" s="33">
        <v>0.96599999999999997</v>
      </c>
      <c r="AF57" s="3">
        <f t="shared" si="107"/>
        <v>1.0819645078849391</v>
      </c>
      <c r="AG57" s="3">
        <f t="shared" si="108"/>
        <v>1.6959053892331455</v>
      </c>
      <c r="AH57" s="3">
        <f t="shared" si="109"/>
        <v>6.783621556932582</v>
      </c>
      <c r="AI57" s="3">
        <f t="shared" si="110"/>
        <v>8.479526946165727</v>
      </c>
      <c r="AJ57" s="18">
        <f t="shared" si="111"/>
        <v>0.12358767842487467</v>
      </c>
      <c r="AK57" s="18">
        <f t="shared" si="112"/>
        <v>275.62923793740771</v>
      </c>
      <c r="AL57" s="39">
        <f t="shared" si="113"/>
        <v>2.4611400472953692E-2</v>
      </c>
      <c r="AM57" s="37">
        <v>2.1669</v>
      </c>
      <c r="AN57" s="33">
        <v>0.14799999999999999</v>
      </c>
      <c r="AO57" s="33">
        <v>0.96299999999999997</v>
      </c>
      <c r="AP57" s="3">
        <f t="shared" si="114"/>
        <v>1.0786043696616938</v>
      </c>
      <c r="AQ57" s="3">
        <f t="shared" si="115"/>
        <v>1.4668693730756004</v>
      </c>
      <c r="AR57" s="3">
        <f t="shared" si="116"/>
        <v>8.8012162384536019</v>
      </c>
      <c r="AS57" s="3">
        <f t="shared" si="117"/>
        <v>10.268085611529202</v>
      </c>
      <c r="AT57" s="18">
        <f t="shared" si="118"/>
        <v>0.19616054966072943</v>
      </c>
      <c r="AU57" s="18">
        <f t="shared" si="119"/>
        <v>260.41577732499832</v>
      </c>
      <c r="AV57" s="39">
        <f t="shared" si="120"/>
        <v>3.3796785774118834E-2</v>
      </c>
      <c r="AW57" s="37">
        <v>2.0634000000000001</v>
      </c>
      <c r="AX57" s="33">
        <v>0.127</v>
      </c>
      <c r="AY57" s="33">
        <v>0.95799999999999996</v>
      </c>
      <c r="AZ57" s="3">
        <f t="shared" si="121"/>
        <v>1.0730041392896186</v>
      </c>
      <c r="BA57" s="3">
        <f t="shared" si="122"/>
        <v>1.3163124777937429</v>
      </c>
      <c r="BB57" s="3">
        <f t="shared" si="123"/>
        <v>10.530499822349944</v>
      </c>
      <c r="BC57" s="3">
        <f t="shared" si="124"/>
        <v>11.846812300143686</v>
      </c>
      <c r="BD57" s="18">
        <f t="shared" si="125"/>
        <v>0.22211140322639747</v>
      </c>
      <c r="BE57" s="18">
        <f t="shared" si="126"/>
        <v>250.30927428658768</v>
      </c>
      <c r="BF57" s="39">
        <f t="shared" si="127"/>
        <v>4.2069954668532229E-2</v>
      </c>
      <c r="BG57" s="37">
        <v>1.8560000000000001</v>
      </c>
      <c r="BH57" s="33">
        <v>0.127</v>
      </c>
      <c r="BI57" s="33">
        <v>0.95899999999999996</v>
      </c>
      <c r="BJ57" s="3">
        <f t="shared" si="128"/>
        <v>1.0741241853640338</v>
      </c>
      <c r="BK57" s="3">
        <f t="shared" si="129"/>
        <v>1.0672208115155783</v>
      </c>
      <c r="BL57" s="3">
        <f t="shared" si="130"/>
        <v>10.672208115155781</v>
      </c>
      <c r="BM57" s="3">
        <f t="shared" si="131"/>
        <v>11.73942892667136</v>
      </c>
      <c r="BN57" s="18">
        <f t="shared" si="132"/>
        <v>0.27821917920981926</v>
      </c>
      <c r="BO57" s="18">
        <f t="shared" si="133"/>
        <v>230.05720926082569</v>
      </c>
      <c r="BP57" s="39">
        <f t="shared" si="134"/>
        <v>4.638936614699278E-2</v>
      </c>
      <c r="BQ57" s="37">
        <v>1.6415999999999999</v>
      </c>
      <c r="BR57" s="33">
        <v>0.155</v>
      </c>
      <c r="BS57" s="33">
        <v>0.95799999999999996</v>
      </c>
      <c r="BT57" s="3">
        <f t="shared" si="135"/>
        <v>1.0730041392896186</v>
      </c>
      <c r="BU57" s="3">
        <f t="shared" si="136"/>
        <v>0.8331569713846052</v>
      </c>
      <c r="BV57" s="3">
        <f t="shared" si="137"/>
        <v>9.9978836566152616</v>
      </c>
      <c r="BW57" s="3">
        <f t="shared" si="138"/>
        <v>10.831040627999867</v>
      </c>
      <c r="BX57" s="18">
        <f t="shared" si="139"/>
        <v>0.40662126968612133</v>
      </c>
      <c r="BY57" s="18">
        <f t="shared" si="140"/>
        <v>209.12161262860116</v>
      </c>
      <c r="BZ57" s="39">
        <f t="shared" si="141"/>
        <v>4.7808944905046467E-2</v>
      </c>
    </row>
    <row r="58" spans="2:78" ht="20" customHeight="1" thickBot="1" x14ac:dyDescent="0.25">
      <c r="B58" s="19"/>
      <c r="C58" s="19"/>
      <c r="E58" s="48">
        <v>66</v>
      </c>
      <c r="F58" s="25">
        <f t="shared" si="143"/>
        <v>1.3146</v>
      </c>
      <c r="G58" s="22">
        <f t="shared" si="142"/>
        <v>16.562571084657208</v>
      </c>
      <c r="H58" s="46">
        <f t="shared" si="93"/>
        <v>117573.38028169014</v>
      </c>
      <c r="I58" s="38">
        <v>2.6196999999999999</v>
      </c>
      <c r="J58" s="34">
        <v>0.16200000000000001</v>
      </c>
      <c r="K58" s="34">
        <v>0.98099999999999998</v>
      </c>
      <c r="L58" s="41">
        <f t="shared" si="94"/>
        <v>1.0987651990011649</v>
      </c>
      <c r="M58" s="41">
        <f t="shared" si="95"/>
        <v>2.2248578200393738</v>
      </c>
      <c r="N58" s="41">
        <f t="shared" si="96"/>
        <v>0</v>
      </c>
      <c r="O58" s="41">
        <f t="shared" si="97"/>
        <v>2.2248578200393738</v>
      </c>
      <c r="P58" s="40">
        <f t="shared" si="98"/>
        <v>0</v>
      </c>
      <c r="Q58" s="40">
        <f t="shared" si="99"/>
        <v>334.22007738718224</v>
      </c>
      <c r="R58" s="42">
        <f t="shared" si="144"/>
        <v>0</v>
      </c>
      <c r="S58" s="38">
        <v>2.4756999999999998</v>
      </c>
      <c r="T58" s="34">
        <v>0.129</v>
      </c>
      <c r="U58" s="34">
        <v>0.97499999999999998</v>
      </c>
      <c r="V58" s="41">
        <f t="shared" si="100"/>
        <v>1.0920449225546744</v>
      </c>
      <c r="W58" s="41">
        <f t="shared" si="101"/>
        <v>1.9627563555305905</v>
      </c>
      <c r="X58" s="41">
        <f t="shared" si="102"/>
        <v>3.9255127110611809</v>
      </c>
      <c r="Y58" s="41">
        <f t="shared" si="103"/>
        <v>5.8882690665917714</v>
      </c>
      <c r="Z58" s="40">
        <f t="shared" si="104"/>
        <v>5.8421817954538012E-2</v>
      </c>
      <c r="AA58" s="40">
        <f t="shared" si="105"/>
        <v>318.79305198610064</v>
      </c>
      <c r="AB58" s="42">
        <f t="shared" si="106"/>
        <v>1.2313670848862581E-2</v>
      </c>
      <c r="AC58" s="38">
        <v>2.3786999999999998</v>
      </c>
      <c r="AD58" s="34">
        <v>8.5000000000000006E-2</v>
      </c>
      <c r="AE58" s="34">
        <v>0.97</v>
      </c>
      <c r="AF58" s="41">
        <f t="shared" si="107"/>
        <v>1.0864446921825992</v>
      </c>
      <c r="AG58" s="41">
        <f t="shared" si="108"/>
        <v>1.7934279807145439</v>
      </c>
      <c r="AH58" s="41">
        <f t="shared" si="109"/>
        <v>7.1737119228581756</v>
      </c>
      <c r="AI58" s="41">
        <f t="shared" si="110"/>
        <v>8.9671399035727202</v>
      </c>
      <c r="AJ58" s="40">
        <f t="shared" si="111"/>
        <v>7.6202376423362597E-2</v>
      </c>
      <c r="AK58" s="40">
        <f t="shared" si="112"/>
        <v>308.40123626453868</v>
      </c>
      <c r="AL58" s="42">
        <f t="shared" si="113"/>
        <v>2.3260970058838381E-2</v>
      </c>
      <c r="AM58" s="38">
        <v>2.2507000000000001</v>
      </c>
      <c r="AN58" s="34">
        <v>0.108</v>
      </c>
      <c r="AO58" s="34">
        <v>0.96299999999999997</v>
      </c>
      <c r="AP58" s="41">
        <f t="shared" si="114"/>
        <v>1.0786043696616938</v>
      </c>
      <c r="AQ58" s="41">
        <f t="shared" si="115"/>
        <v>1.5825189663514698</v>
      </c>
      <c r="AR58" s="41">
        <f t="shared" si="116"/>
        <v>9.4951137981088181</v>
      </c>
      <c r="AS58" s="41">
        <f t="shared" si="117"/>
        <v>11.077632764460288</v>
      </c>
      <c r="AT58" s="40">
        <f t="shared" si="118"/>
        <v>0.14314418488755928</v>
      </c>
      <c r="AU58" s="40">
        <f t="shared" si="119"/>
        <v>294.68832479691065</v>
      </c>
      <c r="AV58" s="42">
        <f t="shared" si="120"/>
        <v>3.2220868623324433E-2</v>
      </c>
      <c r="AW58" s="38">
        <v>2.1004</v>
      </c>
      <c r="AX58" s="34">
        <v>0.128</v>
      </c>
      <c r="AY58" s="34">
        <v>0.96099999999999997</v>
      </c>
      <c r="AZ58" s="41">
        <f t="shared" si="121"/>
        <v>1.0763642775128637</v>
      </c>
      <c r="BA58" s="41">
        <f t="shared" si="122"/>
        <v>1.3724986379888924</v>
      </c>
      <c r="BB58" s="41">
        <f t="shared" si="123"/>
        <v>10.979989103911139</v>
      </c>
      <c r="BC58" s="41">
        <f t="shared" si="124"/>
        <v>12.352487741900031</v>
      </c>
      <c r="BD58" s="40">
        <f t="shared" si="125"/>
        <v>0.22526455506906828</v>
      </c>
      <c r="BE58" s="40">
        <f t="shared" si="126"/>
        <v>278.58636703453175</v>
      </c>
      <c r="BF58" s="42">
        <f t="shared" si="127"/>
        <v>3.941323195671715E-2</v>
      </c>
      <c r="BG58" s="38">
        <v>1.94</v>
      </c>
      <c r="BH58" s="34">
        <v>0.11799999999999999</v>
      </c>
      <c r="BI58" s="34">
        <v>0.95899999999999996</v>
      </c>
      <c r="BJ58" s="41">
        <f t="shared" si="128"/>
        <v>1.0741241853640338</v>
      </c>
      <c r="BK58" s="41">
        <f t="shared" si="129"/>
        <v>1.1660087293249848</v>
      </c>
      <c r="BL58" s="41">
        <f t="shared" si="130"/>
        <v>11.660087293249846</v>
      </c>
      <c r="BM58" s="41">
        <f t="shared" si="131"/>
        <v>12.826096022574831</v>
      </c>
      <c r="BN58" s="40">
        <f t="shared" si="132"/>
        <v>0.25850285942329665</v>
      </c>
      <c r="BO58" s="40">
        <f t="shared" si="133"/>
        <v>261.40237485166028</v>
      </c>
      <c r="BP58" s="42">
        <f t="shared" si="134"/>
        <v>4.4605896560299702E-2</v>
      </c>
      <c r="BQ58" s="38">
        <v>1.7922</v>
      </c>
      <c r="BR58" s="34">
        <v>9.8000000000000004E-2</v>
      </c>
      <c r="BS58" s="34">
        <v>0.95699999999999996</v>
      </c>
      <c r="BT58" s="41">
        <f t="shared" si="135"/>
        <v>1.0718840932152036</v>
      </c>
      <c r="BU58" s="41">
        <f t="shared" si="136"/>
        <v>0.99096416314822444</v>
      </c>
      <c r="BV58" s="41">
        <f t="shared" si="137"/>
        <v>11.891569957778692</v>
      </c>
      <c r="BW58" s="41">
        <f t="shared" si="138"/>
        <v>12.882534120926916</v>
      </c>
      <c r="BX58" s="40">
        <f t="shared" si="139"/>
        <v>0.25655313563382115</v>
      </c>
      <c r="BY58" s="40">
        <f t="shared" si="140"/>
        <v>245.56824739138349</v>
      </c>
      <c r="BZ58" s="42">
        <f t="shared" si="141"/>
        <v>4.8424705083414399E-2</v>
      </c>
    </row>
    <row r="59" spans="2:78" ht="20" customHeight="1" x14ac:dyDescent="0.2">
      <c r="B59" s="19"/>
      <c r="C59" s="19"/>
    </row>
    <row r="60" spans="2:78" ht="20" customHeight="1" thickBot="1" x14ac:dyDescent="0.25"/>
    <row r="61" spans="2:78" ht="20" customHeight="1" thickBot="1" x14ac:dyDescent="0.25">
      <c r="B61" s="64" t="s">
        <v>39</v>
      </c>
      <c r="D61" s="2"/>
      <c r="E61" s="77" t="s">
        <v>19</v>
      </c>
      <c r="F61" s="78"/>
      <c r="G61" s="78"/>
      <c r="H61" s="79"/>
      <c r="I61" s="80" t="s">
        <v>21</v>
      </c>
      <c r="J61" s="81"/>
      <c r="K61" s="81"/>
      <c r="L61" s="81"/>
      <c r="M61" s="81"/>
      <c r="N61" s="82">
        <v>0</v>
      </c>
      <c r="O61" s="82"/>
      <c r="P61" s="57"/>
      <c r="Q61" s="57"/>
      <c r="R61" s="58"/>
      <c r="S61" s="80" t="s">
        <v>21</v>
      </c>
      <c r="T61" s="81"/>
      <c r="U61" s="81"/>
      <c r="V61" s="81"/>
      <c r="W61" s="81"/>
      <c r="X61" s="82">
        <v>0.04</v>
      </c>
      <c r="Y61" s="82"/>
      <c r="Z61" s="57"/>
      <c r="AA61" s="57"/>
      <c r="AB61" s="58"/>
      <c r="AC61" s="80" t="s">
        <v>21</v>
      </c>
      <c r="AD61" s="81"/>
      <c r="AE61" s="81"/>
      <c r="AF61" s="81"/>
      <c r="AG61" s="81"/>
      <c r="AH61" s="82">
        <v>0.08</v>
      </c>
      <c r="AI61" s="82"/>
      <c r="AJ61" s="57"/>
      <c r="AK61" s="57"/>
      <c r="AL61" s="58"/>
      <c r="AM61" s="80" t="s">
        <v>21</v>
      </c>
      <c r="AN61" s="81"/>
      <c r="AO61" s="81"/>
      <c r="AP61" s="81"/>
      <c r="AQ61" s="81"/>
      <c r="AR61" s="82">
        <v>0.12</v>
      </c>
      <c r="AS61" s="82"/>
      <c r="AT61" s="57"/>
      <c r="AU61" s="57"/>
      <c r="AV61" s="58"/>
      <c r="AW61" s="80" t="s">
        <v>21</v>
      </c>
      <c r="AX61" s="81"/>
      <c r="AY61" s="81"/>
      <c r="AZ61" s="81"/>
      <c r="BA61" s="81"/>
      <c r="BB61" s="82">
        <v>0.16</v>
      </c>
      <c r="BC61" s="82"/>
      <c r="BD61" s="57"/>
      <c r="BE61" s="57"/>
      <c r="BF61" s="58"/>
      <c r="BG61" s="80" t="s">
        <v>21</v>
      </c>
      <c r="BH61" s="81"/>
      <c r="BI61" s="81"/>
      <c r="BJ61" s="81"/>
      <c r="BK61" s="81"/>
      <c r="BL61" s="82">
        <v>0.2</v>
      </c>
      <c r="BM61" s="82"/>
      <c r="BN61" s="57"/>
      <c r="BO61" s="57"/>
      <c r="BP61" s="58"/>
      <c r="BQ61" s="80" t="s">
        <v>21</v>
      </c>
      <c r="BR61" s="81"/>
      <c r="BS61" s="81"/>
      <c r="BT61" s="81"/>
      <c r="BU61" s="81"/>
      <c r="BV61" s="82">
        <v>0.24</v>
      </c>
      <c r="BW61" s="82"/>
      <c r="BX61" s="57"/>
      <c r="BY61" s="57"/>
      <c r="BZ61" s="58"/>
    </row>
    <row r="62" spans="2:78" ht="20" customHeight="1" x14ac:dyDescent="0.2">
      <c r="B62" s="4" t="s">
        <v>1</v>
      </c>
      <c r="C62" s="5">
        <v>400</v>
      </c>
      <c r="D62" s="2"/>
      <c r="E62" s="24" t="s">
        <v>25</v>
      </c>
      <c r="F62" s="21" t="s">
        <v>27</v>
      </c>
      <c r="G62" s="30" t="s">
        <v>0</v>
      </c>
      <c r="H62" s="45" t="s">
        <v>28</v>
      </c>
      <c r="I62" s="24" t="s">
        <v>29</v>
      </c>
      <c r="J62" s="21" t="s">
        <v>23</v>
      </c>
      <c r="K62" s="21" t="s">
        <v>26</v>
      </c>
      <c r="L62" s="30" t="s">
        <v>18</v>
      </c>
      <c r="M62" s="21" t="s">
        <v>30</v>
      </c>
      <c r="N62" s="21" t="s">
        <v>31</v>
      </c>
      <c r="O62" s="21" t="s">
        <v>32</v>
      </c>
      <c r="P62" s="21" t="s">
        <v>20</v>
      </c>
      <c r="Q62" s="55" t="s">
        <v>34</v>
      </c>
      <c r="R62" s="56" t="s">
        <v>33</v>
      </c>
      <c r="S62" s="24" t="s">
        <v>9</v>
      </c>
      <c r="T62" s="21" t="s">
        <v>23</v>
      </c>
      <c r="U62" s="21" t="s">
        <v>26</v>
      </c>
      <c r="V62" s="30" t="s">
        <v>18</v>
      </c>
      <c r="W62" s="21" t="s">
        <v>30</v>
      </c>
      <c r="X62" s="21" t="s">
        <v>31</v>
      </c>
      <c r="Y62" s="21" t="s">
        <v>32</v>
      </c>
      <c r="Z62" s="21" t="s">
        <v>20</v>
      </c>
      <c r="AA62" s="55" t="s">
        <v>34</v>
      </c>
      <c r="AB62" s="56" t="s">
        <v>33</v>
      </c>
      <c r="AC62" s="24" t="s">
        <v>10</v>
      </c>
      <c r="AD62" s="21" t="s">
        <v>23</v>
      </c>
      <c r="AE62" s="21" t="s">
        <v>26</v>
      </c>
      <c r="AF62" s="30" t="s">
        <v>18</v>
      </c>
      <c r="AG62" s="21" t="s">
        <v>30</v>
      </c>
      <c r="AH62" s="21" t="s">
        <v>31</v>
      </c>
      <c r="AI62" s="21" t="s">
        <v>32</v>
      </c>
      <c r="AJ62" s="21" t="s">
        <v>20</v>
      </c>
      <c r="AK62" s="55" t="s">
        <v>34</v>
      </c>
      <c r="AL62" s="56" t="s">
        <v>33</v>
      </c>
      <c r="AM62" s="24" t="s">
        <v>11</v>
      </c>
      <c r="AN62" s="21" t="s">
        <v>23</v>
      </c>
      <c r="AO62" s="21" t="s">
        <v>26</v>
      </c>
      <c r="AP62" s="30" t="s">
        <v>18</v>
      </c>
      <c r="AQ62" s="21" t="s">
        <v>30</v>
      </c>
      <c r="AR62" s="21" t="s">
        <v>31</v>
      </c>
      <c r="AS62" s="21" t="s">
        <v>32</v>
      </c>
      <c r="AT62" s="21" t="s">
        <v>20</v>
      </c>
      <c r="AU62" s="55" t="s">
        <v>34</v>
      </c>
      <c r="AV62" s="56" t="s">
        <v>33</v>
      </c>
      <c r="AW62" s="24" t="s">
        <v>12</v>
      </c>
      <c r="AX62" s="21" t="s">
        <v>23</v>
      </c>
      <c r="AY62" s="21" t="s">
        <v>26</v>
      </c>
      <c r="AZ62" s="30" t="s">
        <v>18</v>
      </c>
      <c r="BA62" s="21" t="s">
        <v>30</v>
      </c>
      <c r="BB62" s="21" t="s">
        <v>31</v>
      </c>
      <c r="BC62" s="21" t="s">
        <v>32</v>
      </c>
      <c r="BD62" s="21" t="s">
        <v>20</v>
      </c>
      <c r="BE62" s="55" t="s">
        <v>34</v>
      </c>
      <c r="BF62" s="56" t="s">
        <v>33</v>
      </c>
      <c r="BG62" s="24" t="s">
        <v>13</v>
      </c>
      <c r="BH62" s="21" t="s">
        <v>23</v>
      </c>
      <c r="BI62" s="21" t="s">
        <v>26</v>
      </c>
      <c r="BJ62" s="30" t="s">
        <v>18</v>
      </c>
      <c r="BK62" s="21" t="s">
        <v>30</v>
      </c>
      <c r="BL62" s="21" t="s">
        <v>31</v>
      </c>
      <c r="BM62" s="21" t="s">
        <v>32</v>
      </c>
      <c r="BN62" s="21" t="s">
        <v>20</v>
      </c>
      <c r="BO62" s="55" t="s">
        <v>34</v>
      </c>
      <c r="BP62" s="56" t="s">
        <v>33</v>
      </c>
      <c r="BQ62" s="24" t="s">
        <v>14</v>
      </c>
      <c r="BR62" s="21" t="s">
        <v>23</v>
      </c>
      <c r="BS62" s="21" t="s">
        <v>26</v>
      </c>
      <c r="BT62" s="30" t="s">
        <v>18</v>
      </c>
      <c r="BU62" s="21" t="s">
        <v>30</v>
      </c>
      <c r="BV62" s="21" t="s">
        <v>31</v>
      </c>
      <c r="BW62" s="21" t="s">
        <v>32</v>
      </c>
      <c r="BX62" s="21" t="s">
        <v>20</v>
      </c>
      <c r="BY62" s="55" t="s">
        <v>34</v>
      </c>
      <c r="BZ62" s="56" t="s">
        <v>33</v>
      </c>
    </row>
    <row r="63" spans="2:78" ht="20" customHeight="1" x14ac:dyDescent="0.4">
      <c r="B63" s="6" t="s">
        <v>24</v>
      </c>
      <c r="C63" s="7">
        <v>20.5</v>
      </c>
      <c r="D63" s="2"/>
      <c r="E63" s="29">
        <v>16</v>
      </c>
      <c r="F63" s="21">
        <v>0.31459999999999999</v>
      </c>
      <c r="G63" s="22">
        <f>F63/$C$44/$C$37</f>
        <v>3.9636276154215415</v>
      </c>
      <c r="H63" s="46">
        <f>F63*$C$37/$C$35</f>
        <v>28136.760563380281</v>
      </c>
      <c r="I63" s="50"/>
      <c r="J63" s="51"/>
      <c r="K63" s="51"/>
      <c r="L63" s="51">
        <f>K63/$C$44</f>
        <v>0</v>
      </c>
      <c r="M63" s="51">
        <f>4*PI()^2*$C$43*SQRT($C$41*$C$32)*($C$37*I63*K63)^2</f>
        <v>0</v>
      </c>
      <c r="N63" s="51">
        <f>4*PI()^2*N$31*SQRT($C$41*$C$32)*($C$37*I63*K63)^2</f>
        <v>0</v>
      </c>
      <c r="O63" s="51">
        <f t="shared" ref="O63:O88" si="145">M63+N63</f>
        <v>0</v>
      </c>
      <c r="P63" s="52">
        <f>2*PI()^2*N$31*2*SQRT($C$32*$C$41)*J63*$C$37^2*K63^2/SQRT(2)</f>
        <v>0</v>
      </c>
      <c r="Q63" s="52">
        <f>0.5926*0.5*$C$36*$F63^3*($C$37*I63*2+$C$37)*$C$38</f>
        <v>0.73415029539708421</v>
      </c>
      <c r="R63" s="53">
        <f t="shared" ref="R63:R64" si="146">N63/Q63</f>
        <v>0</v>
      </c>
      <c r="S63" s="50"/>
      <c r="T63" s="51"/>
      <c r="U63" s="51"/>
      <c r="V63" s="51">
        <f>U63/$C$44</f>
        <v>0</v>
      </c>
      <c r="W63" s="51">
        <f>4*PI()^2*$C$43*SQRT($C$41*$C$32)*($C$37*S63*U63)^2</f>
        <v>0</v>
      </c>
      <c r="X63" s="51">
        <f>4*PI()^2*X$31*SQRT($C$41*$C$32)*($C$37*S63*U63)^2</f>
        <v>0</v>
      </c>
      <c r="Y63" s="51">
        <f t="shared" ref="Y63:Y88" si="147">W63+X63</f>
        <v>0</v>
      </c>
      <c r="Z63" s="52">
        <f>2*PI()^2*X$31*2*SQRT($C$32*$C$41)*T63*$C$37^2*U63^2/SQRT(2)</f>
        <v>0</v>
      </c>
      <c r="AA63" s="52">
        <f>0.5926*0.5*$C$36*$F63^3*($C$37*S63*2+$C$37)*$C$38</f>
        <v>0.73415029539708421</v>
      </c>
      <c r="AB63" s="53">
        <f t="shared" ref="AB63:AB88" si="148">X63/AA63</f>
        <v>0</v>
      </c>
      <c r="AC63" s="50"/>
      <c r="AD63" s="51"/>
      <c r="AE63" s="51"/>
      <c r="AF63" s="51">
        <f>AE63/$C$44</f>
        <v>0</v>
      </c>
      <c r="AG63" s="51">
        <f>4*PI()^2*$C$43*SQRT($C$41*$C$32)*($C$37*AC63*AE63)^2</f>
        <v>0</v>
      </c>
      <c r="AH63" s="51">
        <f>4*PI()^2*AH$31*SQRT($C$41*$C$32)*($C$37*AC63*AE63)^2</f>
        <v>0</v>
      </c>
      <c r="AI63" s="51">
        <f t="shared" ref="AI63:AI88" si="149">AG63+AH63</f>
        <v>0</v>
      </c>
      <c r="AJ63" s="52">
        <f>2*PI()^2*AH$31*2*SQRT($C$32*$C$41)*AD63*$C$37^2*AE63^2/SQRT(2)</f>
        <v>0</v>
      </c>
      <c r="AK63" s="52">
        <f>0.5926*0.5*$C$36*$F63^3*($C$37*AC63*2+$C$37)*$C$38</f>
        <v>0.73415029539708421</v>
      </c>
      <c r="AL63" s="53">
        <f t="shared" ref="AL63:AL88" si="150">AH63/AK63</f>
        <v>0</v>
      </c>
      <c r="AM63" s="50"/>
      <c r="AN63" s="51"/>
      <c r="AO63" s="51"/>
      <c r="AP63" s="51">
        <f>AO63/$C$44</f>
        <v>0</v>
      </c>
      <c r="AQ63" s="51">
        <f>4*PI()^2*$C$43*SQRT($C$41*$C$32)*($C$37*AM63*AO63)^2</f>
        <v>0</v>
      </c>
      <c r="AR63" s="51">
        <f>4*PI()^2*AR$31*SQRT($C$41*$C$32)*($C$37*AM63*AO63)^2</f>
        <v>0</v>
      </c>
      <c r="AS63" s="51">
        <f t="shared" ref="AS63:AS88" si="151">AQ63+AR63</f>
        <v>0</v>
      </c>
      <c r="AT63" s="52">
        <f>2*PI()^2*AR$31*2*SQRT($C$32*$C$41)*AN63*$C$37^2*AO63^2/SQRT(2)</f>
        <v>0</v>
      </c>
      <c r="AU63" s="52">
        <f>0.5926*0.5*$C$36*$F63^3*($C$37*AM63*2+$C$37)*$C$38</f>
        <v>0.73415029539708421</v>
      </c>
      <c r="AV63" s="53">
        <f t="shared" ref="AV63:AV88" si="152">AR63/AU63</f>
        <v>0</v>
      </c>
      <c r="AW63" s="50"/>
      <c r="AX63" s="51"/>
      <c r="AY63" s="51"/>
      <c r="AZ63" s="51">
        <f>AY63/$C$44</f>
        <v>0</v>
      </c>
      <c r="BA63" s="51">
        <f>4*PI()^2*$C$43*SQRT($C$41*$C$32)*($C$37*AW63*AY63)^2</f>
        <v>0</v>
      </c>
      <c r="BB63" s="51">
        <f>4*PI()^2*BB$31*SQRT($C$41*$C$32)*($C$37*AW63*AY63)^2</f>
        <v>0</v>
      </c>
      <c r="BC63" s="51">
        <f t="shared" ref="BC63:BC88" si="153">BA63+BB63</f>
        <v>0</v>
      </c>
      <c r="BD63" s="52">
        <f>2*PI()^2*BB$31*2*SQRT($C$32*$C$41)*AX63*$C$37^2*AY63^2/SQRT(2)</f>
        <v>0</v>
      </c>
      <c r="BE63" s="52">
        <f>0.5926*0.5*$C$36*$F63^3*($C$37*AW63*2+$C$37)*$C$38</f>
        <v>0.73415029539708421</v>
      </c>
      <c r="BF63" s="53">
        <f t="shared" ref="BF63:BF88" si="154">BB63/BE63</f>
        <v>0</v>
      </c>
      <c r="BG63" s="50"/>
      <c r="BH63" s="51"/>
      <c r="BI63" s="51"/>
      <c r="BJ63" s="51">
        <f>BI63/$C$44</f>
        <v>0</v>
      </c>
      <c r="BK63" s="51">
        <f>4*PI()^2*$C$43*SQRT($C$41*$C$32)*($C$37*BG63*BI63)^2</f>
        <v>0</v>
      </c>
      <c r="BL63" s="51">
        <f>4*PI()^2*BL$31*SQRT($C$41*$C$32)*($C$37*BG63*BI63)^2</f>
        <v>0</v>
      </c>
      <c r="BM63" s="51">
        <f t="shared" ref="BM63:BM88" si="155">BK63+BL63</f>
        <v>0</v>
      </c>
      <c r="BN63" s="52">
        <f>2*PI()^2*BL$31*2*SQRT($C$32*$C$41)*BH63*$C$37^2*BI63^2/SQRT(2)</f>
        <v>0</v>
      </c>
      <c r="BO63" s="52">
        <f>0.5926*0.5*$C$36*$F63^3*($C$37*BG63*2+$C$37)*$C$38</f>
        <v>0.73415029539708421</v>
      </c>
      <c r="BP63" s="53">
        <f t="shared" ref="BP63:BP88" si="156">BL63/BO63</f>
        <v>0</v>
      </c>
      <c r="BQ63" s="50"/>
      <c r="BR63" s="51"/>
      <c r="BS63" s="51"/>
      <c r="BT63" s="51">
        <f>BS63/$C$44</f>
        <v>0</v>
      </c>
      <c r="BU63" s="51">
        <f>4*PI()^2*$C$43*SQRT($C$41*$C$32)*($C$37*BQ63*BS63)^2</f>
        <v>0</v>
      </c>
      <c r="BV63" s="51">
        <f>4*PI()^2*BV$31*SQRT($C$41*$C$32)*($C$37*BQ63*BS63)^2</f>
        <v>0</v>
      </c>
      <c r="BW63" s="51">
        <f t="shared" ref="BW63:BW88" si="157">BU63+BV63</f>
        <v>0</v>
      </c>
      <c r="BX63" s="52">
        <f>2*PI()^2*BV$31*2*SQRT($C$32*$C$41)*BR63*$C$37^2*BS63^2/SQRT(2)</f>
        <v>0</v>
      </c>
      <c r="BY63" s="52">
        <f>0.5926*0.5*$C$36*$F63^3*($C$37*BQ63*2+$C$37)*$C$38</f>
        <v>0.73415029539708421</v>
      </c>
      <c r="BZ63" s="53">
        <f t="shared" ref="BZ63:BZ88" si="158">BV63/BY63</f>
        <v>0</v>
      </c>
    </row>
    <row r="64" spans="2:78" ht="20" customHeight="1" x14ac:dyDescent="0.2">
      <c r="B64" s="10" t="s">
        <v>2</v>
      </c>
      <c r="C64" s="11">
        <f>1.003887*10^-3</f>
        <v>1.003887E-3</v>
      </c>
      <c r="D64" s="2"/>
      <c r="E64" s="29">
        <v>18</v>
      </c>
      <c r="F64" s="21">
        <v>0.35460000000000003</v>
      </c>
      <c r="G64" s="22">
        <f>F64/$C$44/$C$37</f>
        <v>4.4675853541909687</v>
      </c>
      <c r="H64" s="46">
        <f t="shared" ref="H64:H88" si="159">F64*$C$37/$C$35</f>
        <v>31714.22535211268</v>
      </c>
      <c r="I64" s="54">
        <v>0.81200000000000006</v>
      </c>
      <c r="J64" s="3">
        <v>4.1000000000000002E-2</v>
      </c>
      <c r="K64" s="3">
        <v>0.93500000000000005</v>
      </c>
      <c r="L64" s="3">
        <f t="shared" ref="L64:L88" si="160">K64/$C$44</f>
        <v>1.0472430795780725</v>
      </c>
      <c r="M64" s="3">
        <f t="shared" ref="M64:M88" si="161">4*PI()^2*$C$43*SQRT($C$41*$C$32)*($C$37*I64*K64)^2</f>
        <v>0.19417638333721968</v>
      </c>
      <c r="N64" s="3">
        <f t="shared" ref="N64:N88" si="162">4*PI()^2*N$31*SQRT($C$41*$C$32)*($C$37*I64*K64)^2</f>
        <v>0</v>
      </c>
      <c r="O64" s="3">
        <f t="shared" si="145"/>
        <v>0.19417638333721968</v>
      </c>
      <c r="P64" s="18">
        <f t="shared" ref="P64:P88" si="163">2*PI()^2*N$31*2*SQRT($C$32*$C$41)*J64*$C$37^2*K64^2/SQRT(2)</f>
        <v>0</v>
      </c>
      <c r="Q64" s="18">
        <f t="shared" ref="Q64:Q88" si="164">0.5926*0.5*$C$36*$F64^3*($C$37*I64*2+$C$37)*$C$38</f>
        <v>2.7586007345137484</v>
      </c>
      <c r="R64" s="39">
        <f t="shared" si="146"/>
        <v>0</v>
      </c>
      <c r="S64" s="54">
        <v>0.68059999999999998</v>
      </c>
      <c r="T64" s="3">
        <v>4.1000000000000002E-2</v>
      </c>
      <c r="U64" s="3">
        <v>0.95599999999999996</v>
      </c>
      <c r="V64" s="3">
        <f t="shared" ref="V64:V88" si="165">U64/$C$44</f>
        <v>1.0707640471407884</v>
      </c>
      <c r="W64" s="3">
        <f t="shared" ref="W64:W88" si="166">4*PI()^2*$C$43*SQRT($C$41*$C$32)*($C$37*S64*U64)^2</f>
        <v>0.14261355360668848</v>
      </c>
      <c r="X64" s="3">
        <f t="shared" ref="X64:X88" si="167">4*PI()^2*X$31*SQRT($C$41*$C$32)*($C$37*S64*U64)^2</f>
        <v>0.28522710721337696</v>
      </c>
      <c r="Y64" s="3">
        <f t="shared" si="147"/>
        <v>0.42784066082006544</v>
      </c>
      <c r="Z64" s="18">
        <f t="shared" ref="Z64:Z88" si="168">2*PI()^2*X$31*2*SQRT($C$32*$C$41)*T64*$C$37^2*U64^2/SQRT(2)</f>
        <v>1.7851543259916069E-2</v>
      </c>
      <c r="AA64" s="18">
        <f t="shared" ref="AA64:AA88" si="169">0.5926*0.5*$C$36*$F64^3*($C$37*S64*2+$C$37)*$C$38</f>
        <v>2.4823201426577222</v>
      </c>
      <c r="AB64" s="39">
        <f t="shared" si="148"/>
        <v>0.11490343340967921</v>
      </c>
      <c r="AC64" s="54">
        <v>0.56879999999999997</v>
      </c>
      <c r="AD64" s="3">
        <v>3.1E-2</v>
      </c>
      <c r="AE64" s="3">
        <v>0.97</v>
      </c>
      <c r="AF64" s="3">
        <f t="shared" ref="AF64:AF88" si="170">AE64/$C$44</f>
        <v>1.0864446921825992</v>
      </c>
      <c r="AG64" s="3">
        <f t="shared" ref="AG64:AG88" si="171">4*PI()^2*$C$43*SQRT($C$41*$C$32)*($C$37*AC64*AE64)^2</f>
        <v>0.10254719170792401</v>
      </c>
      <c r="AH64" s="3">
        <f t="shared" ref="AH64:AH88" si="172">4*PI()^2*AH$31*SQRT($C$41*$C$32)*($C$37*AC64*AE64)^2</f>
        <v>0.41018876683169603</v>
      </c>
      <c r="AI64" s="3">
        <f t="shared" si="149"/>
        <v>0.51273595853962006</v>
      </c>
      <c r="AJ64" s="18">
        <f t="shared" ref="AJ64:AJ88" si="173">2*PI()^2*AH$31*2*SQRT($C$32*$C$41)*AD64*$C$37^2*AE64^2/SQRT(2)</f>
        <v>2.779145493087341E-2</v>
      </c>
      <c r="AK64" s="18">
        <f t="shared" ref="AK64:AK88" si="174">0.5926*0.5*$C$36*$F64^3*($C$37*AC64*2+$C$37)*$C$38</f>
        <v>2.2472503544575417</v>
      </c>
      <c r="AL64" s="39">
        <f t="shared" si="150"/>
        <v>0.18252918105811602</v>
      </c>
      <c r="AM64" s="54">
        <v>0.48909999999999998</v>
      </c>
      <c r="AN64" s="3">
        <v>3.5000000000000003E-2</v>
      </c>
      <c r="AO64" s="3">
        <v>0.99399999999999999</v>
      </c>
      <c r="AP64" s="3">
        <f t="shared" ref="AP64:AP88" si="175">AO64/$C$44</f>
        <v>1.1133257979685605</v>
      </c>
      <c r="AQ64" s="3">
        <f t="shared" ref="AQ64:AQ88" si="176">4*PI()^2*$C$43*SQRT($C$41*$C$32)*($C$37*AM64*AO64)^2</f>
        <v>7.9621292274057634E-2</v>
      </c>
      <c r="AR64" s="3">
        <f t="shared" ref="AR64:AR88" si="177">4*PI()^2*AR$31*SQRT($C$41*$C$32)*($C$37*AM64*AO64)^2</f>
        <v>0.47772775364434578</v>
      </c>
      <c r="AS64" s="3">
        <f t="shared" si="151"/>
        <v>0.5573490459184034</v>
      </c>
      <c r="AT64" s="18">
        <f t="shared" ref="AT64:AT88" si="178">2*PI()^2*AR$31*2*SQRT($C$32*$C$41)*AN64*$C$37^2*AO64^2/SQRT(2)</f>
        <v>4.9424034404747123E-2</v>
      </c>
      <c r="AU64" s="18">
        <f t="shared" ref="AU64:AU88" si="179">0.5926*0.5*$C$36*$F64^3*($C$37*AM64*2+$C$37)*$C$38</f>
        <v>2.0796737702039243</v>
      </c>
      <c r="AV64" s="39">
        <f t="shared" si="152"/>
        <v>0.22971283308415327</v>
      </c>
      <c r="AW64" s="54">
        <v>0.42130000000000001</v>
      </c>
      <c r="AX64" s="3">
        <v>0.04</v>
      </c>
      <c r="AY64" s="3">
        <v>1.0329999999999999</v>
      </c>
      <c r="AZ64" s="3">
        <f t="shared" ref="AZ64:AZ88" si="180">AY64/$C$44</f>
        <v>1.1570075948707474</v>
      </c>
      <c r="BA64" s="3">
        <f t="shared" ref="BA64:BA88" si="181">4*PI()^2*$C$43*SQRT($C$41*$C$32)*($C$37*AW64*AY64)^2</f>
        <v>6.3803527307034938E-2</v>
      </c>
      <c r="BB64" s="3">
        <f t="shared" ref="BB64:BB88" si="182">4*PI()^2*BB$31*SQRT($C$41*$C$32)*($C$37*AW64*AY64)^2</f>
        <v>0.5104282184562795</v>
      </c>
      <c r="BC64" s="3">
        <f t="shared" si="153"/>
        <v>0.57423174576331448</v>
      </c>
      <c r="BD64" s="18">
        <f t="shared" ref="BD64:BD88" si="183">2*PI()^2*BB$31*2*SQRT($C$32*$C$41)*AX64*$C$37^2*AY64^2/SQRT(2)</f>
        <v>8.1338610872173256E-2</v>
      </c>
      <c r="BE64" s="18">
        <f t="shared" ref="BE64:BE88" si="184">0.5926*0.5*$C$36*$F64^3*($C$37*AW64*2+$C$37)*$C$38</f>
        <v>1.9371180310270708</v>
      </c>
      <c r="BF64" s="39">
        <f t="shared" si="154"/>
        <v>0.26349876996687066</v>
      </c>
      <c r="BG64" s="54">
        <v>0.35699999999999998</v>
      </c>
      <c r="BH64" s="3">
        <v>3.3000000000000002E-2</v>
      </c>
      <c r="BI64" s="3">
        <v>1.0840000000000001</v>
      </c>
      <c r="BJ64" s="3">
        <f t="shared" ref="BJ64:BJ88" si="185">BI64/$C$44</f>
        <v>1.2141299446659151</v>
      </c>
      <c r="BK64" s="3">
        <f t="shared" ref="BK64:BK88" si="186">4*PI()^2*$C$43*SQRT($C$41*$C$32)*($C$37*BG64*BI64)^2</f>
        <v>5.044941379035927E-2</v>
      </c>
      <c r="BL64" s="3">
        <f t="shared" ref="BL64:BL88" si="187">4*PI()^2*BL$31*SQRT($C$41*$C$32)*($C$37*BG64*BI64)^2</f>
        <v>0.50449413790359265</v>
      </c>
      <c r="BM64" s="3">
        <f t="shared" si="155"/>
        <v>0.55494355169395193</v>
      </c>
      <c r="BN64" s="18">
        <f t="shared" ref="BN64:BN88" si="188">2*PI()^2*BL$31*2*SQRT($C$32*$C$41)*BH64*$C$37^2*BI64^2/SQRT(2)</f>
        <v>9.2367381912421623E-2</v>
      </c>
      <c r="BO64" s="18">
        <f t="shared" ref="BO64:BO88" si="189">0.5926*0.5*$C$36*$F64^3*($C$37*BG64*2+$C$37)*$C$38</f>
        <v>1.8019213639316178</v>
      </c>
      <c r="BP64" s="39">
        <f t="shared" si="156"/>
        <v>0.27997566819610559</v>
      </c>
      <c r="BQ64" s="54">
        <v>0.30080000000000001</v>
      </c>
      <c r="BR64" s="3">
        <v>2.5999999999999999E-2</v>
      </c>
      <c r="BS64" s="3">
        <v>1.1459999999999999</v>
      </c>
      <c r="BT64" s="3">
        <f t="shared" ref="BT64:BT88" si="190">BS64/$C$44</f>
        <v>1.2835728012796481</v>
      </c>
      <c r="BU64" s="3">
        <f t="shared" ref="BU64:BU88" si="191">4*PI()^2*$C$43*SQRT($C$41*$C$32)*($C$37*BQ64*BS64)^2</f>
        <v>4.003004024032332E-2</v>
      </c>
      <c r="BV64" s="3">
        <f t="shared" ref="BV64:BV88" si="192">4*PI()^2*BV$31*SQRT($C$41*$C$32)*($C$37*BQ64*BS64)^2</f>
        <v>0.48036048288387978</v>
      </c>
      <c r="BW64" s="3">
        <f t="shared" si="157"/>
        <v>0.52039052312420309</v>
      </c>
      <c r="BX64" s="18">
        <f t="shared" ref="BX64:BX88" si="193">2*PI()^2*BV$31*2*SQRT($C$32*$C$41)*BR64*$C$37^2*BS64^2/SQRT(2)</f>
        <v>9.7604526519619358E-2</v>
      </c>
      <c r="BY64" s="18">
        <f t="shared" ref="BY64:BY88" si="194">0.5926*0.5*$C$36*$F64^3*($C$37*BQ64*2+$C$37)*$C$38</f>
        <v>1.6837556922245505</v>
      </c>
      <c r="BZ64" s="39">
        <f t="shared" si="158"/>
        <v>0.28529108177756796</v>
      </c>
    </row>
    <row r="65" spans="2:78" ht="20" customHeight="1" x14ac:dyDescent="0.2">
      <c r="B65" s="6" t="s">
        <v>3</v>
      </c>
      <c r="C65" s="12">
        <f>9.94*10^-7</f>
        <v>9.9399999999999993E-7</v>
      </c>
      <c r="D65" s="2"/>
      <c r="E65" s="29">
        <v>20</v>
      </c>
      <c r="F65" s="22">
        <f>0.02*E65-0.0054</f>
        <v>0.39460000000000001</v>
      </c>
      <c r="G65" s="22">
        <f t="shared" ref="G65:G88" si="195">F65/$C$44/$C$37</f>
        <v>4.9715430929603945</v>
      </c>
      <c r="H65" s="46">
        <f t="shared" si="159"/>
        <v>35291.690140845072</v>
      </c>
      <c r="I65" s="36">
        <v>0.75109999999999999</v>
      </c>
      <c r="J65" s="32">
        <v>2.5999999999999999E-2</v>
      </c>
      <c r="K65" s="32">
        <v>0.96599999999999997</v>
      </c>
      <c r="L65" s="3">
        <f t="shared" si="160"/>
        <v>1.0819645078849391</v>
      </c>
      <c r="M65" s="3">
        <f t="shared" si="161"/>
        <v>0.17734171513693908</v>
      </c>
      <c r="N65" s="3">
        <f t="shared" si="162"/>
        <v>0</v>
      </c>
      <c r="O65" s="3">
        <f t="shared" si="145"/>
        <v>0.17734171513693908</v>
      </c>
      <c r="P65" s="18">
        <f t="shared" si="163"/>
        <v>0</v>
      </c>
      <c r="Q65" s="18">
        <f t="shared" si="164"/>
        <v>3.624950541853782</v>
      </c>
      <c r="R65" s="39">
        <f>N65/Q65</f>
        <v>0</v>
      </c>
      <c r="S65" s="36">
        <v>0.72260000000000002</v>
      </c>
      <c r="T65" s="32">
        <v>1.4999999999999999E-2</v>
      </c>
      <c r="U65" s="32">
        <v>0.95</v>
      </c>
      <c r="V65" s="3">
        <f t="shared" si="165"/>
        <v>1.0640437706942982</v>
      </c>
      <c r="W65" s="3">
        <f t="shared" si="166"/>
        <v>0.1587465342714634</v>
      </c>
      <c r="X65" s="3">
        <f t="shared" si="167"/>
        <v>0.3174930685429268</v>
      </c>
      <c r="Y65" s="3">
        <f t="shared" si="147"/>
        <v>0.47623960281439021</v>
      </c>
      <c r="Z65" s="18">
        <f t="shared" si="168"/>
        <v>6.4493299333633694E-3</v>
      </c>
      <c r="AA65" s="18">
        <f t="shared" si="169"/>
        <v>3.5423743365601745</v>
      </c>
      <c r="AB65" s="39">
        <f t="shared" si="148"/>
        <v>8.9627193056967744E-2</v>
      </c>
      <c r="AC65" s="36">
        <v>0.51800000000000002</v>
      </c>
      <c r="AD65" s="32">
        <v>3.9E-2</v>
      </c>
      <c r="AE65" s="32">
        <v>0.95299999999999996</v>
      </c>
      <c r="AF65" s="3">
        <f t="shared" si="170"/>
        <v>1.0674039089175433</v>
      </c>
      <c r="AG65" s="3">
        <f t="shared" si="171"/>
        <v>8.2093060784727778E-2</v>
      </c>
      <c r="AH65" s="3">
        <f t="shared" si="172"/>
        <v>0.32837224313891111</v>
      </c>
      <c r="AI65" s="3">
        <f t="shared" si="149"/>
        <v>0.41046530392363889</v>
      </c>
      <c r="AJ65" s="18">
        <f t="shared" si="173"/>
        <v>3.3748659662205062E-2</v>
      </c>
      <c r="AK65" s="18">
        <f t="shared" si="174"/>
        <v>2.9495641048734318</v>
      </c>
      <c r="AL65" s="39">
        <f t="shared" si="150"/>
        <v>0.11132907489495023</v>
      </c>
      <c r="AM65" s="36">
        <v>0.373</v>
      </c>
      <c r="AN65" s="32">
        <v>4.2999999999999997E-2</v>
      </c>
      <c r="AO65" s="32">
        <v>1.077</v>
      </c>
      <c r="AP65" s="3">
        <f t="shared" si="175"/>
        <v>1.2062896221450097</v>
      </c>
      <c r="AQ65" s="3">
        <f t="shared" si="176"/>
        <v>5.4363849034898298E-2</v>
      </c>
      <c r="AR65" s="3">
        <f t="shared" si="177"/>
        <v>0.32618309420938973</v>
      </c>
      <c r="AS65" s="3">
        <f t="shared" si="151"/>
        <v>0.38054694324428806</v>
      </c>
      <c r="AT65" s="18">
        <f t="shared" si="178"/>
        <v>7.1284850364959185E-2</v>
      </c>
      <c r="AU65" s="18">
        <f t="shared" si="179"/>
        <v>2.5294395516252517</v>
      </c>
      <c r="AV65" s="39">
        <f t="shared" si="152"/>
        <v>0.12895469037787674</v>
      </c>
      <c r="AW65" s="36">
        <v>0.30420000000000003</v>
      </c>
      <c r="AX65" s="32">
        <v>2.8000000000000001E-2</v>
      </c>
      <c r="AY65" s="32">
        <v>1.1479999999999999</v>
      </c>
      <c r="AZ65" s="3">
        <f t="shared" si="180"/>
        <v>1.2858128934284783</v>
      </c>
      <c r="BA65" s="3">
        <f t="shared" si="181"/>
        <v>4.1083111020190223E-2</v>
      </c>
      <c r="BB65" s="3">
        <f t="shared" si="182"/>
        <v>0.32866488816152178</v>
      </c>
      <c r="BC65" s="3">
        <f t="shared" si="153"/>
        <v>0.36974799918171203</v>
      </c>
      <c r="BD65" s="18">
        <f t="shared" si="183"/>
        <v>7.0319848143890931E-2</v>
      </c>
      <c r="BE65" s="18">
        <f t="shared" si="184"/>
        <v>2.3300976946357697</v>
      </c>
      <c r="BF65" s="39">
        <f t="shared" si="154"/>
        <v>0.14105197774245992</v>
      </c>
      <c r="BG65" s="36">
        <v>0.25559999999999999</v>
      </c>
      <c r="BH65" s="32">
        <v>2.5999999999999999E-2</v>
      </c>
      <c r="BI65" s="32">
        <v>1.2030000000000001</v>
      </c>
      <c r="BJ65" s="3">
        <f t="shared" si="185"/>
        <v>1.3474154275213062</v>
      </c>
      <c r="BK65" s="3">
        <f t="shared" si="186"/>
        <v>3.1850340621497483E-2</v>
      </c>
      <c r="BL65" s="3">
        <f t="shared" si="187"/>
        <v>0.3185034062149748</v>
      </c>
      <c r="BM65" s="3">
        <f t="shared" si="155"/>
        <v>0.3503537468364723</v>
      </c>
      <c r="BN65" s="18">
        <f t="shared" si="188"/>
        <v>8.962945019828425E-2</v>
      </c>
      <c r="BO65" s="18">
        <f t="shared" si="189"/>
        <v>2.189283534029828</v>
      </c>
      <c r="BP65" s="39">
        <f t="shared" si="156"/>
        <v>0.14548294054388816</v>
      </c>
      <c r="BQ65" s="36">
        <v>0.2319</v>
      </c>
      <c r="BR65" s="32">
        <v>2.1000000000000001E-2</v>
      </c>
      <c r="BS65" s="32">
        <v>1.222</v>
      </c>
      <c r="BT65" s="3">
        <f t="shared" si="190"/>
        <v>1.368696302935192</v>
      </c>
      <c r="BU65" s="3">
        <f t="shared" si="191"/>
        <v>2.705235243117287E-2</v>
      </c>
      <c r="BV65" s="3">
        <f t="shared" si="192"/>
        <v>0.32462822917407441</v>
      </c>
      <c r="BW65" s="3">
        <f t="shared" si="157"/>
        <v>0.35168058160524729</v>
      </c>
      <c r="BX65" s="18">
        <f t="shared" si="193"/>
        <v>8.9637365187574203E-2</v>
      </c>
      <c r="BY65" s="18">
        <f t="shared" si="194"/>
        <v>2.120614900154091</v>
      </c>
      <c r="BZ65" s="39">
        <f t="shared" si="158"/>
        <v>0.15308212214791372</v>
      </c>
    </row>
    <row r="66" spans="2:78" ht="20" customHeight="1" x14ac:dyDescent="0.2">
      <c r="B66" s="10" t="s">
        <v>4</v>
      </c>
      <c r="C66" s="11">
        <v>999.72964999999999</v>
      </c>
      <c r="D66" s="2"/>
      <c r="E66" s="29">
        <v>22</v>
      </c>
      <c r="F66" s="22">
        <f t="shared" ref="F66:F88" si="196">0.02*E66-0.0054</f>
        <v>0.43459999999999999</v>
      </c>
      <c r="G66" s="22">
        <f t="shared" si="195"/>
        <v>5.4755008317298213</v>
      </c>
      <c r="H66" s="46">
        <f t="shared" si="159"/>
        <v>38869.15492957746</v>
      </c>
      <c r="I66" s="35">
        <v>0.57479999999999998</v>
      </c>
      <c r="J66" s="31">
        <v>8.2000000000000003E-2</v>
      </c>
      <c r="K66" s="31">
        <v>0.996</v>
      </c>
      <c r="L66" s="3">
        <f t="shared" si="160"/>
        <v>1.1155658901173906</v>
      </c>
      <c r="M66" s="3">
        <f t="shared" si="161"/>
        <v>0.11041124915105699</v>
      </c>
      <c r="N66" s="3">
        <f t="shared" si="162"/>
        <v>0</v>
      </c>
      <c r="O66" s="3">
        <f t="shared" si="145"/>
        <v>0.11041124915105699</v>
      </c>
      <c r="P66" s="18">
        <f t="shared" si="163"/>
        <v>0</v>
      </c>
      <c r="Q66" s="18">
        <f t="shared" si="164"/>
        <v>4.1604053137062289</v>
      </c>
      <c r="R66" s="39">
        <f t="shared" ref="R66:R88" si="197">N66/Q66</f>
        <v>0</v>
      </c>
      <c r="S66" s="35">
        <v>0.51600000000000001</v>
      </c>
      <c r="T66" s="31">
        <v>5.8999999999999997E-2</v>
      </c>
      <c r="U66" s="31">
        <v>1.0249999999999999</v>
      </c>
      <c r="V66" s="3">
        <f t="shared" si="165"/>
        <v>1.1480472262754269</v>
      </c>
      <c r="W66" s="3">
        <f t="shared" si="166"/>
        <v>9.42341378664866E-2</v>
      </c>
      <c r="X66" s="3">
        <f t="shared" si="167"/>
        <v>0.1884682757329732</v>
      </c>
      <c r="Y66" s="3">
        <f t="shared" si="147"/>
        <v>0.2827024135994598</v>
      </c>
      <c r="Z66" s="18">
        <f t="shared" si="168"/>
        <v>2.9530844573455471E-2</v>
      </c>
      <c r="AA66" s="18">
        <f t="shared" si="169"/>
        <v>3.9327984729489471</v>
      </c>
      <c r="AB66" s="39">
        <f t="shared" si="148"/>
        <v>4.792217984962073E-2</v>
      </c>
      <c r="AC66" s="35">
        <v>0.55349999999999999</v>
      </c>
      <c r="AD66" s="31">
        <v>3.3000000000000002E-2</v>
      </c>
      <c r="AE66" s="31">
        <v>1.012</v>
      </c>
      <c r="AF66" s="3">
        <f t="shared" si="170"/>
        <v>1.1334866273080315</v>
      </c>
      <c r="AG66" s="3">
        <f t="shared" si="171"/>
        <v>0.10569572036481799</v>
      </c>
      <c r="AH66" s="3">
        <f t="shared" si="172"/>
        <v>0.42278288145927195</v>
      </c>
      <c r="AI66" s="3">
        <f t="shared" si="149"/>
        <v>0.5284786018240899</v>
      </c>
      <c r="AJ66" s="18">
        <f t="shared" si="173"/>
        <v>3.2201869521559866E-2</v>
      </c>
      <c r="AK66" s="18">
        <f t="shared" si="174"/>
        <v>4.0779558969012948</v>
      </c>
      <c r="AL66" s="39">
        <f t="shared" si="150"/>
        <v>0.10367519712033443</v>
      </c>
      <c r="AM66" s="35">
        <v>0.55940000000000001</v>
      </c>
      <c r="AN66" s="31">
        <v>1.9E-2</v>
      </c>
      <c r="AO66" s="31">
        <v>0.99199999999999999</v>
      </c>
      <c r="AP66" s="3">
        <f t="shared" si="175"/>
        <v>1.1110857058197303</v>
      </c>
      <c r="AQ66" s="3">
        <f t="shared" si="176"/>
        <v>0.10373597566522411</v>
      </c>
      <c r="AR66" s="3">
        <f t="shared" si="177"/>
        <v>0.62241585399134469</v>
      </c>
      <c r="AS66" s="3">
        <f t="shared" si="151"/>
        <v>0.72615182965656877</v>
      </c>
      <c r="AT66" s="18">
        <f t="shared" si="178"/>
        <v>2.6722330153874908E-2</v>
      </c>
      <c r="AU66" s="18">
        <f t="shared" si="179"/>
        <v>4.1007939982697978</v>
      </c>
      <c r="AV66" s="39">
        <f t="shared" si="152"/>
        <v>0.15177935157287922</v>
      </c>
      <c r="AW66" s="35">
        <v>0.50549999999999995</v>
      </c>
      <c r="AX66" s="31">
        <v>1.7999999999999999E-2</v>
      </c>
      <c r="AY66" s="31">
        <v>0.98299999999999998</v>
      </c>
      <c r="AZ66" s="3">
        <f t="shared" si="180"/>
        <v>1.101005291149995</v>
      </c>
      <c r="BA66" s="3">
        <f t="shared" si="181"/>
        <v>8.3178384864537436E-2</v>
      </c>
      <c r="BB66" s="3">
        <f t="shared" si="182"/>
        <v>0.66542707891629949</v>
      </c>
      <c r="BC66" s="3">
        <f t="shared" si="153"/>
        <v>0.74860546378083692</v>
      </c>
      <c r="BD66" s="18">
        <f t="shared" si="183"/>
        <v>3.3144819441000367E-2</v>
      </c>
      <c r="BE66" s="18">
        <f t="shared" si="184"/>
        <v>3.89215439424229</v>
      </c>
      <c r="BF66" s="39">
        <f t="shared" si="154"/>
        <v>0.1709662596891515</v>
      </c>
      <c r="BG66" s="35">
        <v>0.44779999999999998</v>
      </c>
      <c r="BH66" s="31">
        <v>1.9E-2</v>
      </c>
      <c r="BI66" s="31">
        <v>0.97399999999999998</v>
      </c>
      <c r="BJ66" s="3">
        <f t="shared" si="185"/>
        <v>1.0909248764802595</v>
      </c>
      <c r="BK66" s="3">
        <f t="shared" si="186"/>
        <v>6.4083647051119144E-2</v>
      </c>
      <c r="BL66" s="3">
        <f t="shared" si="187"/>
        <v>0.6408364705111913</v>
      </c>
      <c r="BM66" s="3">
        <f t="shared" si="155"/>
        <v>0.70492011756231043</v>
      </c>
      <c r="BN66" s="18">
        <f t="shared" si="188"/>
        <v>4.2935610693778437E-2</v>
      </c>
      <c r="BO66" s="18">
        <f t="shared" si="189"/>
        <v>3.6688055045876107</v>
      </c>
      <c r="BP66" s="39">
        <f t="shared" si="156"/>
        <v>0.17467169347349309</v>
      </c>
      <c r="BQ66" s="35">
        <v>0.28689999999999999</v>
      </c>
      <c r="BR66" s="31">
        <v>7.8E-2</v>
      </c>
      <c r="BS66" s="31">
        <v>0.63700000000000001</v>
      </c>
      <c r="BT66" s="3">
        <f t="shared" si="190"/>
        <v>0.71346934940238738</v>
      </c>
      <c r="BU66" s="3">
        <f t="shared" si="191"/>
        <v>1.1251258135637654E-2</v>
      </c>
      <c r="BV66" s="3">
        <f t="shared" si="192"/>
        <v>0.13501509762765185</v>
      </c>
      <c r="BW66" s="3">
        <f t="shared" si="157"/>
        <v>0.1462663557632895</v>
      </c>
      <c r="BX66" s="18">
        <f t="shared" si="193"/>
        <v>9.0469219414077248E-2</v>
      </c>
      <c r="BY66" s="18">
        <f t="shared" si="194"/>
        <v>3.0459833842160697</v>
      </c>
      <c r="BZ66" s="39">
        <f t="shared" si="158"/>
        <v>4.4325618559603548E-2</v>
      </c>
    </row>
    <row r="67" spans="2:78" ht="20" customHeight="1" x14ac:dyDescent="0.2">
      <c r="B67" s="10" t="s">
        <v>5</v>
      </c>
      <c r="C67" s="11">
        <f>3.5*0.0254</f>
        <v>8.8899999999999993E-2</v>
      </c>
      <c r="D67" s="2"/>
      <c r="E67" s="29">
        <v>24</v>
      </c>
      <c r="F67" s="22">
        <f t="shared" si="196"/>
        <v>0.47459999999999997</v>
      </c>
      <c r="G67" s="22">
        <f t="shared" si="195"/>
        <v>5.9794585704992471</v>
      </c>
      <c r="H67" s="46">
        <f t="shared" si="159"/>
        <v>42446.619718309856</v>
      </c>
      <c r="I67" s="35">
        <v>0.73170000000000002</v>
      </c>
      <c r="J67" s="31">
        <v>9.5000000000000001E-2</v>
      </c>
      <c r="K67" s="32">
        <v>0.95199999999999996</v>
      </c>
      <c r="L67" s="3">
        <f t="shared" si="160"/>
        <v>1.0662838628431284</v>
      </c>
      <c r="M67" s="3">
        <f t="shared" si="161"/>
        <v>0.16345610068076399</v>
      </c>
      <c r="N67" s="3">
        <f t="shared" si="162"/>
        <v>0</v>
      </c>
      <c r="O67" s="3">
        <f t="shared" si="145"/>
        <v>0.16345610068076399</v>
      </c>
      <c r="P67" s="18">
        <f t="shared" si="163"/>
        <v>0</v>
      </c>
      <c r="Q67" s="18">
        <f t="shared" si="164"/>
        <v>6.2090758003556141</v>
      </c>
      <c r="R67" s="39">
        <f t="shared" si="197"/>
        <v>0</v>
      </c>
      <c r="S67" s="35">
        <v>0.69040000000000001</v>
      </c>
      <c r="T67" s="31">
        <v>8.7999999999999995E-2</v>
      </c>
      <c r="U67" s="32">
        <v>0.95899999999999996</v>
      </c>
      <c r="V67" s="3">
        <f t="shared" si="165"/>
        <v>1.0741241853640338</v>
      </c>
      <c r="W67" s="3">
        <f t="shared" si="166"/>
        <v>0.14767259523105786</v>
      </c>
      <c r="X67" s="3">
        <f t="shared" si="167"/>
        <v>0.29534519046211571</v>
      </c>
      <c r="Y67" s="3">
        <f t="shared" si="147"/>
        <v>0.44301778569317357</v>
      </c>
      <c r="Z67" s="18">
        <f t="shared" si="168"/>
        <v>3.8556358693644245E-2</v>
      </c>
      <c r="AA67" s="18">
        <f t="shared" si="169"/>
        <v>6.0008799486427886</v>
      </c>
      <c r="AB67" s="39">
        <f t="shared" si="148"/>
        <v>4.9216980341177059E-2</v>
      </c>
      <c r="AC67" s="35">
        <v>0.47510000000000002</v>
      </c>
      <c r="AD67" s="31">
        <v>6.3E-2</v>
      </c>
      <c r="AE67" s="32">
        <v>1.0640000000000001</v>
      </c>
      <c r="AF67" s="3">
        <f t="shared" si="170"/>
        <v>1.1917290231776141</v>
      </c>
      <c r="AG67" s="3">
        <f t="shared" si="171"/>
        <v>8.608241538125741E-2</v>
      </c>
      <c r="AH67" s="3">
        <f t="shared" si="172"/>
        <v>0.34432966152502964</v>
      </c>
      <c r="AI67" s="3">
        <f t="shared" si="149"/>
        <v>0.43041207690628702</v>
      </c>
      <c r="AJ67" s="18">
        <f t="shared" si="173"/>
        <v>6.7956331534652512E-2</v>
      </c>
      <c r="AK67" s="18">
        <f t="shared" si="174"/>
        <v>4.9155393463722987</v>
      </c>
      <c r="AL67" s="39">
        <f t="shared" si="150"/>
        <v>7.004921276424067E-2</v>
      </c>
      <c r="AM67" s="35">
        <v>0.50239999999999996</v>
      </c>
      <c r="AN67" s="31">
        <v>0.05</v>
      </c>
      <c r="AO67" s="32">
        <v>1.0549999999999999</v>
      </c>
      <c r="AP67" s="3">
        <f t="shared" si="175"/>
        <v>1.1816486085078786</v>
      </c>
      <c r="AQ67" s="3">
        <f t="shared" si="176"/>
        <v>9.4637946525030825E-2</v>
      </c>
      <c r="AR67" s="3">
        <f t="shared" si="177"/>
        <v>0.56782767915018495</v>
      </c>
      <c r="AS67" s="3">
        <f t="shared" si="151"/>
        <v>0.66246562567521572</v>
      </c>
      <c r="AT67" s="18">
        <f t="shared" si="178"/>
        <v>7.9537567302845044E-2</v>
      </c>
      <c r="AU67" s="18">
        <f t="shared" si="179"/>
        <v>5.0531603330977246</v>
      </c>
      <c r="AV67" s="39">
        <f t="shared" si="152"/>
        <v>0.11237080197732241</v>
      </c>
      <c r="AW67" s="35">
        <v>0.4904</v>
      </c>
      <c r="AX67" s="31">
        <v>0.04</v>
      </c>
      <c r="AY67" s="32">
        <v>1.0469999999999999</v>
      </c>
      <c r="AZ67" s="3">
        <f t="shared" si="180"/>
        <v>1.1726882399125582</v>
      </c>
      <c r="BA67" s="3">
        <f t="shared" si="181"/>
        <v>8.8808679784513261E-2</v>
      </c>
      <c r="BB67" s="3">
        <f t="shared" si="182"/>
        <v>0.71046943827610609</v>
      </c>
      <c r="BC67" s="3">
        <f t="shared" si="153"/>
        <v>0.79927811806061932</v>
      </c>
      <c r="BD67" s="18">
        <f t="shared" si="183"/>
        <v>8.3558276100282325E-2</v>
      </c>
      <c r="BE67" s="18">
        <f t="shared" si="184"/>
        <v>4.9926675916799548</v>
      </c>
      <c r="BF67" s="39">
        <f t="shared" si="154"/>
        <v>0.14230257176745953</v>
      </c>
      <c r="BG67" s="35">
        <v>0.46860000000000002</v>
      </c>
      <c r="BH67" s="31">
        <v>0.03</v>
      </c>
      <c r="BI67" s="32">
        <v>1.0409999999999999</v>
      </c>
      <c r="BJ67" s="3">
        <f t="shared" si="185"/>
        <v>1.1659679634660678</v>
      </c>
      <c r="BK67" s="3">
        <f t="shared" si="186"/>
        <v>8.0161743627071291E-2</v>
      </c>
      <c r="BL67" s="3">
        <f t="shared" si="187"/>
        <v>0.8016174362707128</v>
      </c>
      <c r="BM67" s="3">
        <f t="shared" si="155"/>
        <v>0.88177917989778409</v>
      </c>
      <c r="BN67" s="18">
        <f t="shared" si="188"/>
        <v>7.744062395032851E-2</v>
      </c>
      <c r="BO67" s="18">
        <f t="shared" si="189"/>
        <v>4.8827724447710059</v>
      </c>
      <c r="BP67" s="39">
        <f t="shared" si="156"/>
        <v>0.16417259770710191</v>
      </c>
      <c r="BQ67" s="35">
        <v>0.4476</v>
      </c>
      <c r="BR67" s="31">
        <v>2.1000000000000001E-2</v>
      </c>
      <c r="BS67" s="32">
        <v>1.032</v>
      </c>
      <c r="BT67" s="3">
        <f t="shared" si="190"/>
        <v>1.1558875487963325</v>
      </c>
      <c r="BU67" s="3">
        <f t="shared" si="191"/>
        <v>7.1878776799737434E-2</v>
      </c>
      <c r="BV67" s="3">
        <f t="shared" si="192"/>
        <v>0.86254532159684927</v>
      </c>
      <c r="BW67" s="3">
        <f t="shared" si="157"/>
        <v>0.93442409839658669</v>
      </c>
      <c r="BX67" s="18">
        <f t="shared" si="193"/>
        <v>6.3930200297820802E-2</v>
      </c>
      <c r="BY67" s="18">
        <f t="shared" si="194"/>
        <v>4.7769101472899083</v>
      </c>
      <c r="BZ67" s="39">
        <f t="shared" si="158"/>
        <v>0.1805655319027088</v>
      </c>
    </row>
    <row r="68" spans="2:78" ht="20" customHeight="1" x14ac:dyDescent="0.2">
      <c r="B68" s="10" t="s">
        <v>6</v>
      </c>
      <c r="C68" s="11">
        <f>35.25*0.0254</f>
        <v>0.89534999999999998</v>
      </c>
      <c r="D68" s="2"/>
      <c r="E68" s="29">
        <v>26</v>
      </c>
      <c r="F68" s="22">
        <f t="shared" si="196"/>
        <v>0.51460000000000006</v>
      </c>
      <c r="G68" s="22">
        <f t="shared" si="195"/>
        <v>6.4834163092686756</v>
      </c>
      <c r="H68" s="46">
        <f t="shared" si="159"/>
        <v>46024.084507042258</v>
      </c>
      <c r="I68" s="35">
        <v>0.85389999999999999</v>
      </c>
      <c r="J68" s="31">
        <v>0.10299999999999999</v>
      </c>
      <c r="K68" s="31">
        <v>0.96299999999999997</v>
      </c>
      <c r="L68" s="3">
        <f t="shared" si="160"/>
        <v>1.0786043696616938</v>
      </c>
      <c r="M68" s="3">
        <f t="shared" si="161"/>
        <v>0.22778636748176545</v>
      </c>
      <c r="N68" s="3">
        <f t="shared" si="162"/>
        <v>0</v>
      </c>
      <c r="O68" s="3">
        <f t="shared" si="145"/>
        <v>0.22778636748176545</v>
      </c>
      <c r="P68" s="18">
        <f t="shared" si="163"/>
        <v>0</v>
      </c>
      <c r="Q68" s="18">
        <f t="shared" si="164"/>
        <v>8.7003105075106983</v>
      </c>
      <c r="R68" s="39">
        <f t="shared" si="197"/>
        <v>0</v>
      </c>
      <c r="S68" s="35">
        <v>0.70960000000000001</v>
      </c>
      <c r="T68" s="31">
        <v>9.6000000000000002E-2</v>
      </c>
      <c r="U68" s="31">
        <v>0.96499999999999997</v>
      </c>
      <c r="V68" s="3">
        <f t="shared" si="165"/>
        <v>1.080844461810524</v>
      </c>
      <c r="W68" s="3">
        <f t="shared" si="166"/>
        <v>0.15795848798373188</v>
      </c>
      <c r="X68" s="3">
        <f t="shared" si="167"/>
        <v>0.31591697596746376</v>
      </c>
      <c r="Y68" s="3">
        <f t="shared" si="147"/>
        <v>0.47387546395119562</v>
      </c>
      <c r="Z68" s="18">
        <f t="shared" si="168"/>
        <v>4.2589445440505649E-2</v>
      </c>
      <c r="AA68" s="18">
        <f t="shared" si="169"/>
        <v>7.7730228154848522</v>
      </c>
      <c r="AB68" s="39">
        <f t="shared" si="148"/>
        <v>4.064274394488035E-2</v>
      </c>
      <c r="AC68" s="35">
        <v>0.47220000000000001</v>
      </c>
      <c r="AD68" s="31">
        <v>0.1</v>
      </c>
      <c r="AE68" s="31">
        <v>1.071</v>
      </c>
      <c r="AF68" s="3">
        <f t="shared" si="170"/>
        <v>1.1995693456985193</v>
      </c>
      <c r="AG68" s="3">
        <f t="shared" si="171"/>
        <v>8.6157290905747558E-2</v>
      </c>
      <c r="AH68" s="3">
        <f t="shared" si="172"/>
        <v>0.34462916362299023</v>
      </c>
      <c r="AI68" s="3">
        <f t="shared" si="149"/>
        <v>0.43078645452873776</v>
      </c>
      <c r="AJ68" s="18">
        <f t="shared" si="173"/>
        <v>0.10929116684904971</v>
      </c>
      <c r="AK68" s="18">
        <f t="shared" si="174"/>
        <v>6.2474642701838405</v>
      </c>
      <c r="AL68" s="39">
        <f t="shared" si="150"/>
        <v>5.5163046752862668E-2</v>
      </c>
      <c r="AM68" s="35">
        <v>0.44429999999999997</v>
      </c>
      <c r="AN68" s="31">
        <v>7.5999999999999998E-2</v>
      </c>
      <c r="AO68" s="31">
        <v>1.1160000000000001</v>
      </c>
      <c r="AP68" s="3">
        <f t="shared" si="175"/>
        <v>1.2499714190471969</v>
      </c>
      <c r="AQ68" s="3">
        <f t="shared" si="176"/>
        <v>8.2821319101722024E-2</v>
      </c>
      <c r="AR68" s="3">
        <f t="shared" si="177"/>
        <v>0.49692791461033209</v>
      </c>
      <c r="AS68" s="3">
        <f t="shared" si="151"/>
        <v>0.57974923371205411</v>
      </c>
      <c r="AT68" s="18">
        <f t="shared" si="178"/>
        <v>0.13528179640399177</v>
      </c>
      <c r="AU68" s="18">
        <f t="shared" si="179"/>
        <v>6.0681757975052468</v>
      </c>
      <c r="AV68" s="39">
        <f t="shared" si="152"/>
        <v>8.1890823732336415E-2</v>
      </c>
      <c r="AW68" s="35">
        <v>0.45069999999999999</v>
      </c>
      <c r="AX68" s="31">
        <v>5.8000000000000003E-2</v>
      </c>
      <c r="AY68" s="31">
        <v>1.109</v>
      </c>
      <c r="AZ68" s="3">
        <f t="shared" si="180"/>
        <v>1.2421310965262913</v>
      </c>
      <c r="BA68" s="3">
        <f t="shared" si="181"/>
        <v>8.4158761566259149E-2</v>
      </c>
      <c r="BB68" s="3">
        <f t="shared" si="182"/>
        <v>0.67327009253007319</v>
      </c>
      <c r="BC68" s="3">
        <f t="shared" si="153"/>
        <v>0.75742885409633232</v>
      </c>
      <c r="BD68" s="18">
        <f t="shared" si="183"/>
        <v>0.13593372016131272</v>
      </c>
      <c r="BE68" s="18">
        <f t="shared" si="184"/>
        <v>6.1093029023490821</v>
      </c>
      <c r="BF68" s="39">
        <f t="shared" si="154"/>
        <v>0.11020407782878056</v>
      </c>
      <c r="BG68" s="35">
        <v>0.44</v>
      </c>
      <c r="BH68" s="31">
        <v>4.4999999999999998E-2</v>
      </c>
      <c r="BI68" s="31">
        <v>1.1060000000000001</v>
      </c>
      <c r="BJ68" s="3">
        <f t="shared" si="185"/>
        <v>1.2387709583030464</v>
      </c>
      <c r="BK68" s="3">
        <f t="shared" si="186"/>
        <v>7.9776822511186646E-2</v>
      </c>
      <c r="BL68" s="3">
        <f t="shared" si="187"/>
        <v>0.7977682251118664</v>
      </c>
      <c r="BM68" s="3">
        <f t="shared" si="155"/>
        <v>0.87754504762305308</v>
      </c>
      <c r="BN68" s="18">
        <f t="shared" si="188"/>
        <v>0.13111998698672034</v>
      </c>
      <c r="BO68" s="18">
        <f t="shared" si="189"/>
        <v>6.0405435239382959</v>
      </c>
      <c r="BP68" s="39">
        <f t="shared" si="156"/>
        <v>0.13206894743003852</v>
      </c>
      <c r="BQ68" s="35">
        <v>0.42299999999999999</v>
      </c>
      <c r="BR68" s="31">
        <v>3.4000000000000002E-2</v>
      </c>
      <c r="BS68" s="31">
        <v>1.103</v>
      </c>
      <c r="BT68" s="3">
        <f t="shared" si="190"/>
        <v>1.2354108200798011</v>
      </c>
      <c r="BU68" s="3">
        <f t="shared" si="191"/>
        <v>7.3331891502171551E-2</v>
      </c>
      <c r="BV68" s="3">
        <f t="shared" si="192"/>
        <v>0.87998269802605855</v>
      </c>
      <c r="BW68" s="3">
        <f t="shared" si="157"/>
        <v>0.95331458952823012</v>
      </c>
      <c r="BX68" s="18">
        <f t="shared" si="193"/>
        <v>0.1182380660789254</v>
      </c>
      <c r="BY68" s="18">
        <f t="shared" si="194"/>
        <v>5.9312996516968575</v>
      </c>
      <c r="BZ68" s="39">
        <f t="shared" si="158"/>
        <v>0.14836254273113794</v>
      </c>
    </row>
    <row r="69" spans="2:78" ht="20" customHeight="1" x14ac:dyDescent="0.2">
      <c r="B69" s="10" t="s">
        <v>15</v>
      </c>
      <c r="C69" s="11">
        <v>5.4249999999999998</v>
      </c>
      <c r="D69" s="2"/>
      <c r="E69" s="29">
        <v>28</v>
      </c>
      <c r="F69" s="22">
        <f t="shared" si="196"/>
        <v>0.55460000000000009</v>
      </c>
      <c r="G69" s="22">
        <f t="shared" si="195"/>
        <v>6.9873740480381032</v>
      </c>
      <c r="H69" s="46">
        <f t="shared" si="159"/>
        <v>49601.549295774654</v>
      </c>
      <c r="I69" s="35">
        <v>0.84379999999999999</v>
      </c>
      <c r="J69" s="31">
        <v>8.5000000000000006E-2</v>
      </c>
      <c r="K69" s="31">
        <v>0.96099999999999997</v>
      </c>
      <c r="L69" s="3">
        <f t="shared" si="160"/>
        <v>1.0763642775128637</v>
      </c>
      <c r="M69" s="3">
        <f t="shared" si="161"/>
        <v>0.22150673977014146</v>
      </c>
      <c r="N69" s="3">
        <f t="shared" si="162"/>
        <v>0</v>
      </c>
      <c r="O69" s="3">
        <f t="shared" si="145"/>
        <v>0.22150673977014146</v>
      </c>
      <c r="P69" s="18">
        <f t="shared" si="163"/>
        <v>0</v>
      </c>
      <c r="Q69" s="18">
        <f t="shared" si="164"/>
        <v>10.809685313352585</v>
      </c>
      <c r="R69" s="39">
        <f t="shared" si="197"/>
        <v>0</v>
      </c>
      <c r="S69" s="35">
        <v>0.80479999999999996</v>
      </c>
      <c r="T69" s="31">
        <v>0.1</v>
      </c>
      <c r="U69" s="31">
        <v>0.96299999999999997</v>
      </c>
      <c r="V69" s="3">
        <f t="shared" si="165"/>
        <v>1.0786043696616938</v>
      </c>
      <c r="W69" s="3">
        <f t="shared" si="166"/>
        <v>0.20234367676706899</v>
      </c>
      <c r="X69" s="3">
        <f t="shared" si="167"/>
        <v>0.40468735353413798</v>
      </c>
      <c r="Y69" s="3">
        <f t="shared" si="147"/>
        <v>0.60703103030120698</v>
      </c>
      <c r="Z69" s="18">
        <f t="shared" si="168"/>
        <v>4.4180303977641763E-2</v>
      </c>
      <c r="AA69" s="18">
        <f t="shared" si="169"/>
        <v>10.49596472455905</v>
      </c>
      <c r="AB69" s="39">
        <f t="shared" si="148"/>
        <v>3.8556470429747892E-2</v>
      </c>
      <c r="AC69" s="35">
        <v>0.72370000000000001</v>
      </c>
      <c r="AD69" s="31">
        <v>8.7999999999999995E-2</v>
      </c>
      <c r="AE69" s="31">
        <v>0.96099999999999997</v>
      </c>
      <c r="AF69" s="3">
        <f t="shared" si="170"/>
        <v>1.0763642775128637</v>
      </c>
      <c r="AG69" s="3">
        <f t="shared" si="171"/>
        <v>0.16293900058770369</v>
      </c>
      <c r="AH69" s="3">
        <f t="shared" si="172"/>
        <v>0.65175600235081477</v>
      </c>
      <c r="AI69" s="3">
        <f t="shared" si="149"/>
        <v>0.81469500293851849</v>
      </c>
      <c r="AJ69" s="18">
        <f t="shared" si="173"/>
        <v>7.7434690804992226E-2</v>
      </c>
      <c r="AK69" s="18">
        <f t="shared" si="174"/>
        <v>9.8435867822217276</v>
      </c>
      <c r="AL69" s="39">
        <f t="shared" si="150"/>
        <v>6.6211231410885321E-2</v>
      </c>
      <c r="AM69" s="35">
        <v>0.58389999999999997</v>
      </c>
      <c r="AN69" s="31">
        <v>8.7999999999999995E-2</v>
      </c>
      <c r="AO69" s="31">
        <v>0.97599999999999998</v>
      </c>
      <c r="AP69" s="3">
        <f t="shared" si="175"/>
        <v>1.0931649686290896</v>
      </c>
      <c r="AQ69" s="3">
        <f t="shared" si="176"/>
        <v>0.10940513677602121</v>
      </c>
      <c r="AR69" s="3">
        <f t="shared" si="177"/>
        <v>0.65643082065612712</v>
      </c>
      <c r="AS69" s="3">
        <f t="shared" si="151"/>
        <v>0.76583595743214827</v>
      </c>
      <c r="AT69" s="18">
        <f t="shared" si="178"/>
        <v>0.11980630872755944</v>
      </c>
      <c r="AU69" s="18">
        <f t="shared" si="179"/>
        <v>8.7190191331618276</v>
      </c>
      <c r="AV69" s="39">
        <f t="shared" si="152"/>
        <v>7.5287232500667975E-2</v>
      </c>
      <c r="AW69" s="35">
        <v>0.41880000000000001</v>
      </c>
      <c r="AX69" s="31">
        <v>7.8E-2</v>
      </c>
      <c r="AY69" s="31">
        <v>1.1319999999999999</v>
      </c>
      <c r="AZ69" s="3">
        <f t="shared" si="180"/>
        <v>1.2678921562378374</v>
      </c>
      <c r="BA69" s="3">
        <f t="shared" si="181"/>
        <v>7.5712454782186744E-2</v>
      </c>
      <c r="BB69" s="3">
        <f t="shared" si="182"/>
        <v>0.60569963825749396</v>
      </c>
      <c r="BC69" s="3">
        <f t="shared" si="153"/>
        <v>0.68141209303968076</v>
      </c>
      <c r="BD69" s="18">
        <f t="shared" si="183"/>
        <v>0.19046868048645826</v>
      </c>
      <c r="BE69" s="18">
        <f t="shared" si="184"/>
        <v>7.3909353072692019</v>
      </c>
      <c r="BF69" s="39">
        <f t="shared" si="154"/>
        <v>8.1951689884468423E-2</v>
      </c>
      <c r="BG69" s="35">
        <v>0.42759999999999998</v>
      </c>
      <c r="BH69" s="31">
        <v>6.8000000000000005E-2</v>
      </c>
      <c r="BI69" s="31">
        <v>1.1279999999999999</v>
      </c>
      <c r="BJ69" s="3">
        <f t="shared" si="185"/>
        <v>1.2634119719401773</v>
      </c>
      <c r="BK69" s="3">
        <f t="shared" si="186"/>
        <v>7.8370879387681447E-2</v>
      </c>
      <c r="BL69" s="3">
        <f t="shared" si="187"/>
        <v>0.78370879387681436</v>
      </c>
      <c r="BM69" s="3">
        <f t="shared" si="155"/>
        <v>0.86207967326449575</v>
      </c>
      <c r="BN69" s="18">
        <f t="shared" si="188"/>
        <v>0.20609774582434642</v>
      </c>
      <c r="BO69" s="18">
        <f t="shared" si="189"/>
        <v>7.4617235426892821</v>
      </c>
      <c r="BP69" s="39">
        <f t="shared" si="156"/>
        <v>0.10503053207387493</v>
      </c>
      <c r="BQ69" s="35">
        <v>0.3992</v>
      </c>
      <c r="BR69" s="31">
        <v>0.05</v>
      </c>
      <c r="BS69" s="31">
        <v>1.163</v>
      </c>
      <c r="BT69" s="3">
        <f t="shared" si="190"/>
        <v>1.3026135845447042</v>
      </c>
      <c r="BU69" s="3">
        <f t="shared" si="191"/>
        <v>7.2610866974179275E-2</v>
      </c>
      <c r="BV69" s="3">
        <f t="shared" si="192"/>
        <v>0.87133040369015125</v>
      </c>
      <c r="BW69" s="3">
        <f t="shared" si="157"/>
        <v>0.94394127066433053</v>
      </c>
      <c r="BX69" s="18">
        <f t="shared" si="193"/>
        <v>0.19331110778148167</v>
      </c>
      <c r="BY69" s="18">
        <f t="shared" si="194"/>
        <v>7.2332706011062973</v>
      </c>
      <c r="BZ69" s="39">
        <f t="shared" si="158"/>
        <v>0.12046146919443122</v>
      </c>
    </row>
    <row r="70" spans="2:78" ht="20" customHeight="1" x14ac:dyDescent="0.2">
      <c r="B70" s="10" t="s">
        <v>7</v>
      </c>
      <c r="C70" s="11">
        <v>1.343</v>
      </c>
      <c r="D70" s="2"/>
      <c r="E70" s="29">
        <v>30</v>
      </c>
      <c r="F70" s="22">
        <f t="shared" si="196"/>
        <v>0.59460000000000002</v>
      </c>
      <c r="G70" s="22">
        <f t="shared" si="195"/>
        <v>7.4913317868075282</v>
      </c>
      <c r="H70" s="46">
        <f t="shared" si="159"/>
        <v>53179.014084507042</v>
      </c>
      <c r="I70" s="35">
        <v>1.0024</v>
      </c>
      <c r="J70" s="31">
        <v>6.9000000000000006E-2</v>
      </c>
      <c r="K70" s="31">
        <v>0.98599999999999999</v>
      </c>
      <c r="L70" s="3">
        <f t="shared" si="160"/>
        <v>1.1043654293732401</v>
      </c>
      <c r="M70" s="3">
        <f t="shared" si="161"/>
        <v>0.32907665446653112</v>
      </c>
      <c r="N70" s="3">
        <f t="shared" si="162"/>
        <v>0</v>
      </c>
      <c r="O70" s="3">
        <f t="shared" si="145"/>
        <v>0.32907665446653112</v>
      </c>
      <c r="P70" s="18">
        <f t="shared" si="163"/>
        <v>0</v>
      </c>
      <c r="Q70" s="18">
        <f t="shared" si="164"/>
        <v>14.893580194035653</v>
      </c>
      <c r="R70" s="39">
        <f t="shared" si="197"/>
        <v>0</v>
      </c>
      <c r="S70" s="35">
        <v>0.8649</v>
      </c>
      <c r="T70" s="31">
        <v>6.5000000000000002E-2</v>
      </c>
      <c r="U70" s="31">
        <v>0.95799999999999996</v>
      </c>
      <c r="V70" s="3">
        <f t="shared" si="165"/>
        <v>1.0730041392896186</v>
      </c>
      <c r="W70" s="3">
        <f t="shared" si="166"/>
        <v>0.23127247066708084</v>
      </c>
      <c r="X70" s="3">
        <f t="shared" si="167"/>
        <v>0.46254494133416169</v>
      </c>
      <c r="Y70" s="3">
        <f t="shared" si="147"/>
        <v>0.69381741200124258</v>
      </c>
      <c r="Z70" s="18">
        <f t="shared" si="168"/>
        <v>2.8419766160857948E-2</v>
      </c>
      <c r="AA70" s="18">
        <f t="shared" si="169"/>
        <v>13.5305162452338</v>
      </c>
      <c r="AB70" s="39">
        <f t="shared" si="148"/>
        <v>3.4185313623720438E-2</v>
      </c>
      <c r="AC70" s="35">
        <v>0.75180000000000002</v>
      </c>
      <c r="AD70" s="31">
        <v>8.3000000000000004E-2</v>
      </c>
      <c r="AE70" s="31">
        <v>0.96499999999999997</v>
      </c>
      <c r="AF70" s="3">
        <f t="shared" si="170"/>
        <v>1.080844461810524</v>
      </c>
      <c r="AG70" s="3">
        <f t="shared" si="171"/>
        <v>0.17730476081985774</v>
      </c>
      <c r="AH70" s="3">
        <f t="shared" si="172"/>
        <v>0.70921904327943097</v>
      </c>
      <c r="AI70" s="3">
        <f t="shared" si="149"/>
        <v>0.88652380409928866</v>
      </c>
      <c r="AJ70" s="18">
        <f t="shared" si="173"/>
        <v>7.3644249407541024E-2</v>
      </c>
      <c r="AK70" s="18">
        <f t="shared" si="174"/>
        <v>12.409334189892059</v>
      </c>
      <c r="AL70" s="39">
        <f t="shared" si="150"/>
        <v>5.7152062506070682E-2</v>
      </c>
      <c r="AM70" s="35">
        <v>0.70469999999999999</v>
      </c>
      <c r="AN70" s="31">
        <v>6.3E-2</v>
      </c>
      <c r="AO70" s="31">
        <v>0.96</v>
      </c>
      <c r="AP70" s="3">
        <f t="shared" si="175"/>
        <v>1.0752442314384487</v>
      </c>
      <c r="AQ70" s="3">
        <f t="shared" si="176"/>
        <v>0.15417435374131092</v>
      </c>
      <c r="AR70" s="3">
        <f t="shared" si="177"/>
        <v>0.92504612244786544</v>
      </c>
      <c r="AS70" s="3">
        <f t="shared" si="151"/>
        <v>1.0792204761891764</v>
      </c>
      <c r="AT70" s="18">
        <f t="shared" si="178"/>
        <v>8.2981330835462358E-2</v>
      </c>
      <c r="AU70" s="18">
        <f t="shared" si="179"/>
        <v>11.942422829975204</v>
      </c>
      <c r="AV70" s="39">
        <f t="shared" si="152"/>
        <v>7.7458831898500627E-2</v>
      </c>
      <c r="AW70" s="35">
        <v>0.56659999999999999</v>
      </c>
      <c r="AX70" s="31">
        <v>8.5999999999999993E-2</v>
      </c>
      <c r="AY70" s="31">
        <v>0.96499999999999997</v>
      </c>
      <c r="AZ70" s="3">
        <f t="shared" si="180"/>
        <v>1.080844461810524</v>
      </c>
      <c r="BA70" s="3">
        <f t="shared" si="181"/>
        <v>0.10070914168940202</v>
      </c>
      <c r="BB70" s="3">
        <f t="shared" si="182"/>
        <v>0.80567313351521619</v>
      </c>
      <c r="BC70" s="3">
        <f t="shared" si="153"/>
        <v>0.90638227520461823</v>
      </c>
      <c r="BD70" s="18">
        <f t="shared" si="183"/>
        <v>0.15261217949514519</v>
      </c>
      <c r="BE70" s="18">
        <f t="shared" si="184"/>
        <v>10.573410965760401</v>
      </c>
      <c r="BF70" s="39">
        <f t="shared" si="154"/>
        <v>7.6198034496550493E-2</v>
      </c>
      <c r="BG70" s="35">
        <v>0.45569999999999999</v>
      </c>
      <c r="BH70" s="31">
        <v>8.7999999999999995E-2</v>
      </c>
      <c r="BI70" s="31">
        <v>1.042</v>
      </c>
      <c r="BJ70" s="3">
        <f t="shared" si="185"/>
        <v>1.167088009540483</v>
      </c>
      <c r="BK70" s="3">
        <f t="shared" si="186"/>
        <v>7.5954694742333489E-2</v>
      </c>
      <c r="BL70" s="3">
        <f t="shared" si="187"/>
        <v>0.75954694742333484</v>
      </c>
      <c r="BM70" s="3">
        <f t="shared" si="155"/>
        <v>0.83550164216566836</v>
      </c>
      <c r="BN70" s="18">
        <f t="shared" si="188"/>
        <v>0.22759579811176892</v>
      </c>
      <c r="BO70" s="18">
        <f t="shared" si="189"/>
        <v>9.4740379335994884</v>
      </c>
      <c r="BP70" s="39">
        <f t="shared" si="156"/>
        <v>8.017140661107304E-2</v>
      </c>
      <c r="BQ70" s="35">
        <v>0.40139999999999998</v>
      </c>
      <c r="BR70" s="31">
        <v>7.9000000000000001E-2</v>
      </c>
      <c r="BS70" s="31">
        <v>1.1479999999999999</v>
      </c>
      <c r="BT70" s="3">
        <f t="shared" si="190"/>
        <v>1.2858128934284783</v>
      </c>
      <c r="BU70" s="3">
        <f t="shared" si="191"/>
        <v>7.1531880113547816E-2</v>
      </c>
      <c r="BV70" s="3">
        <f t="shared" si="192"/>
        <v>0.85838256136257363</v>
      </c>
      <c r="BW70" s="3">
        <f t="shared" si="157"/>
        <v>0.92991444147612146</v>
      </c>
      <c r="BX70" s="18">
        <f t="shared" si="193"/>
        <v>0.29760364303753833</v>
      </c>
      <c r="BY70" s="18">
        <f t="shared" si="194"/>
        <v>8.9357515887271948</v>
      </c>
      <c r="BZ70" s="39">
        <f t="shared" si="158"/>
        <v>9.6061596256263135E-2</v>
      </c>
    </row>
    <row r="71" spans="2:78" ht="20" customHeight="1" x14ac:dyDescent="0.2">
      <c r="B71" s="13" t="s">
        <v>8</v>
      </c>
      <c r="C71" s="11">
        <f>C69*C70</f>
        <v>7.2857749999999992</v>
      </c>
      <c r="D71" s="2"/>
      <c r="E71" s="29">
        <v>32</v>
      </c>
      <c r="F71" s="22">
        <f t="shared" si="196"/>
        <v>0.63460000000000005</v>
      </c>
      <c r="G71" s="22">
        <f t="shared" si="195"/>
        <v>7.9952895255769558</v>
      </c>
      <c r="H71" s="46">
        <f t="shared" si="159"/>
        <v>56756.478873239437</v>
      </c>
      <c r="I71" s="35">
        <v>1.1305000000000001</v>
      </c>
      <c r="J71" s="31">
        <v>4.9000000000000002E-2</v>
      </c>
      <c r="K71" s="31">
        <v>1.02</v>
      </c>
      <c r="L71" s="3">
        <f t="shared" si="160"/>
        <v>1.1424469959033519</v>
      </c>
      <c r="M71" s="3">
        <f t="shared" si="161"/>
        <v>0.4479222174376703</v>
      </c>
      <c r="N71" s="3">
        <f t="shared" si="162"/>
        <v>0</v>
      </c>
      <c r="O71" s="3">
        <f t="shared" si="145"/>
        <v>0.4479222174376703</v>
      </c>
      <c r="P71" s="18">
        <f t="shared" si="163"/>
        <v>0</v>
      </c>
      <c r="Q71" s="18">
        <f t="shared" si="164"/>
        <v>19.649876497377491</v>
      </c>
      <c r="R71" s="39">
        <f t="shared" si="197"/>
        <v>0</v>
      </c>
      <c r="S71" s="35">
        <v>1.0545</v>
      </c>
      <c r="T71" s="31">
        <v>5.5E-2</v>
      </c>
      <c r="U71" s="31">
        <v>1.014</v>
      </c>
      <c r="V71" s="3">
        <f t="shared" si="165"/>
        <v>1.1357267194568614</v>
      </c>
      <c r="W71" s="3">
        <f t="shared" si="166"/>
        <v>0.38515026918078243</v>
      </c>
      <c r="X71" s="3">
        <f t="shared" si="167"/>
        <v>0.77030053836156487</v>
      </c>
      <c r="Y71" s="3">
        <f t="shared" si="147"/>
        <v>1.1554508075423473</v>
      </c>
      <c r="Z71" s="18">
        <f t="shared" si="168"/>
        <v>2.6941062840926802E-2</v>
      </c>
      <c r="AA71" s="18">
        <f t="shared" si="169"/>
        <v>18.733966890630672</v>
      </c>
      <c r="AB71" s="39">
        <f t="shared" si="148"/>
        <v>4.1117855223007337E-2</v>
      </c>
      <c r="AC71" s="35">
        <v>0.93910000000000005</v>
      </c>
      <c r="AD71" s="31">
        <v>5.6000000000000001E-2</v>
      </c>
      <c r="AE71" s="31">
        <v>0.99199999999999999</v>
      </c>
      <c r="AF71" s="3">
        <f t="shared" si="170"/>
        <v>1.1110857058197303</v>
      </c>
      <c r="AG71" s="3">
        <f t="shared" si="171"/>
        <v>0.29235340271845861</v>
      </c>
      <c r="AH71" s="3">
        <f t="shared" si="172"/>
        <v>1.1694136108738344</v>
      </c>
      <c r="AI71" s="3">
        <f t="shared" si="149"/>
        <v>1.4617670135922931</v>
      </c>
      <c r="AJ71" s="18">
        <f t="shared" si="173"/>
        <v>5.2507034688315607E-2</v>
      </c>
      <c r="AK71" s="18">
        <f t="shared" si="174"/>
        <v>17.343230461438793</v>
      </c>
      <c r="AL71" s="39">
        <f t="shared" si="150"/>
        <v>6.742766945719407E-2</v>
      </c>
      <c r="AM71" s="35">
        <v>0.77459999999999996</v>
      </c>
      <c r="AN71" s="31">
        <v>7.3999999999999996E-2</v>
      </c>
      <c r="AO71" s="31">
        <v>0.97499999999999998</v>
      </c>
      <c r="AP71" s="3">
        <f t="shared" si="175"/>
        <v>1.0920449225546744</v>
      </c>
      <c r="AQ71" s="3">
        <f t="shared" si="176"/>
        <v>0.19214334379017289</v>
      </c>
      <c r="AR71" s="3">
        <f t="shared" si="177"/>
        <v>1.1528600627410373</v>
      </c>
      <c r="AS71" s="3">
        <f t="shared" si="151"/>
        <v>1.3450034065312102</v>
      </c>
      <c r="AT71" s="18">
        <f t="shared" si="178"/>
        <v>0.10053987275897237</v>
      </c>
      <c r="AU71" s="18">
        <f t="shared" si="179"/>
        <v>15.36076822051969</v>
      </c>
      <c r="AV71" s="39">
        <f t="shared" si="152"/>
        <v>7.5052239978531055E-2</v>
      </c>
      <c r="AW71" s="35">
        <v>0.61080000000000001</v>
      </c>
      <c r="AX71" s="31">
        <v>8.4000000000000005E-2</v>
      </c>
      <c r="AY71" s="31">
        <v>0.995</v>
      </c>
      <c r="AZ71" s="3">
        <f t="shared" si="180"/>
        <v>1.1144458440429756</v>
      </c>
      <c r="BA71" s="3">
        <f t="shared" si="181"/>
        <v>0.12442434002901723</v>
      </c>
      <c r="BB71" s="3">
        <f t="shared" si="182"/>
        <v>0.99539472023213782</v>
      </c>
      <c r="BC71" s="3">
        <f t="shared" si="153"/>
        <v>1.1198190602611551</v>
      </c>
      <c r="BD71" s="18">
        <f t="shared" si="183"/>
        <v>0.15847529332634769</v>
      </c>
      <c r="BE71" s="18">
        <f t="shared" si="184"/>
        <v>13.386741989136413</v>
      </c>
      <c r="BF71" s="39">
        <f t="shared" si="154"/>
        <v>7.4356756934578924E-2</v>
      </c>
      <c r="BG71" s="35">
        <v>0.60680000000000001</v>
      </c>
      <c r="BH71" s="31">
        <v>7.2999999999999995E-2</v>
      </c>
      <c r="BI71" s="31">
        <v>0.98499999999999999</v>
      </c>
      <c r="BJ71" s="3">
        <f t="shared" si="185"/>
        <v>1.1032453832988249</v>
      </c>
      <c r="BK71" s="3">
        <f t="shared" si="186"/>
        <v>0.12034408044455007</v>
      </c>
      <c r="BL71" s="3">
        <f t="shared" si="187"/>
        <v>1.2034408044455007</v>
      </c>
      <c r="BM71" s="3">
        <f t="shared" si="155"/>
        <v>1.3237848848900509</v>
      </c>
      <c r="BN71" s="18">
        <f t="shared" si="188"/>
        <v>0.1687102429642163</v>
      </c>
      <c r="BO71" s="18">
        <f t="shared" si="189"/>
        <v>13.338536220360263</v>
      </c>
      <c r="BP71" s="39">
        <f t="shared" si="156"/>
        <v>9.0222853884711851E-2</v>
      </c>
      <c r="BQ71" s="35">
        <v>0.46110000000000001</v>
      </c>
      <c r="BR71" s="31">
        <v>8.4000000000000005E-2</v>
      </c>
      <c r="BS71" s="31">
        <v>1.0269999999999999</v>
      </c>
      <c r="BT71" s="3">
        <f t="shared" si="190"/>
        <v>1.150287318424257</v>
      </c>
      <c r="BU71" s="3">
        <f t="shared" si="191"/>
        <v>7.5542657585910278E-2</v>
      </c>
      <c r="BV71" s="3">
        <f t="shared" si="192"/>
        <v>0.90651189103092333</v>
      </c>
      <c r="BW71" s="3">
        <f t="shared" si="157"/>
        <v>0.98205454861683361</v>
      </c>
      <c r="BX71" s="18">
        <f t="shared" si="193"/>
        <v>0.25324888915149413</v>
      </c>
      <c r="BY71" s="18">
        <f t="shared" si="194"/>
        <v>11.582641092689057</v>
      </c>
      <c r="BZ71" s="39">
        <f t="shared" si="158"/>
        <v>7.8264696607331818E-2</v>
      </c>
    </row>
    <row r="72" spans="2:78" ht="20" customHeight="1" x14ac:dyDescent="0.2">
      <c r="B72" s="13" t="s">
        <v>17</v>
      </c>
      <c r="C72" s="11">
        <f>1*C69</f>
        <v>5.4249999999999998</v>
      </c>
      <c r="D72" s="2"/>
      <c r="E72" s="29">
        <v>34</v>
      </c>
      <c r="F72" s="22">
        <f t="shared" si="196"/>
        <v>0.67460000000000009</v>
      </c>
      <c r="G72" s="22">
        <f t="shared" si="195"/>
        <v>8.4992472643463834</v>
      </c>
      <c r="H72" s="46">
        <f t="shared" si="159"/>
        <v>60333.94366197184</v>
      </c>
      <c r="I72" s="35">
        <v>1.2287999999999999</v>
      </c>
      <c r="J72" s="31">
        <v>5.3999999999999999E-2</v>
      </c>
      <c r="K72" s="31">
        <v>1.0429999999999999</v>
      </c>
      <c r="L72" s="3">
        <f t="shared" si="160"/>
        <v>1.1682080556148979</v>
      </c>
      <c r="M72" s="3">
        <f t="shared" si="161"/>
        <v>0.55334010709513204</v>
      </c>
      <c r="N72" s="3">
        <f t="shared" si="162"/>
        <v>0</v>
      </c>
      <c r="O72" s="3">
        <f t="shared" si="145"/>
        <v>0.55334010709513204</v>
      </c>
      <c r="P72" s="18">
        <f t="shared" si="163"/>
        <v>0</v>
      </c>
      <c r="Q72" s="18">
        <f t="shared" si="164"/>
        <v>25.027794657047867</v>
      </c>
      <c r="R72" s="39">
        <f t="shared" si="197"/>
        <v>0</v>
      </c>
      <c r="S72" s="35">
        <v>1.1717</v>
      </c>
      <c r="T72" s="31">
        <v>5.1999999999999998E-2</v>
      </c>
      <c r="U72" s="31">
        <v>1.034</v>
      </c>
      <c r="V72" s="3">
        <f t="shared" si="165"/>
        <v>1.1581276409451626</v>
      </c>
      <c r="W72" s="3">
        <f t="shared" si="166"/>
        <v>0.4944644407844862</v>
      </c>
      <c r="X72" s="3">
        <f t="shared" si="167"/>
        <v>0.98892888156897241</v>
      </c>
      <c r="Y72" s="3">
        <f t="shared" si="147"/>
        <v>1.4833933223534586</v>
      </c>
      <c r="Z72" s="18">
        <f t="shared" si="168"/>
        <v>2.6486254426609228E-2</v>
      </c>
      <c r="AA72" s="18">
        <f t="shared" si="169"/>
        <v>24.201159375397339</v>
      </c>
      <c r="AB72" s="39">
        <f t="shared" si="148"/>
        <v>4.0862872155385574E-2</v>
      </c>
      <c r="AC72" s="35">
        <v>1.0504</v>
      </c>
      <c r="AD72" s="31">
        <v>5.2999999999999999E-2</v>
      </c>
      <c r="AE72" s="31">
        <v>1.0249999999999999</v>
      </c>
      <c r="AF72" s="3">
        <f t="shared" si="170"/>
        <v>1.1480472262754269</v>
      </c>
      <c r="AG72" s="3">
        <f t="shared" si="171"/>
        <v>0.39049752400348298</v>
      </c>
      <c r="AH72" s="3">
        <f t="shared" si="172"/>
        <v>1.5619900960139319</v>
      </c>
      <c r="AI72" s="3">
        <f t="shared" si="149"/>
        <v>1.9524876200174148</v>
      </c>
      <c r="AJ72" s="18">
        <f t="shared" si="173"/>
        <v>5.3055415674343742E-2</v>
      </c>
      <c r="AK72" s="18">
        <f t="shared" si="174"/>
        <v>22.445102288458475</v>
      </c>
      <c r="AL72" s="39">
        <f t="shared" si="150"/>
        <v>6.9591578418295955E-2</v>
      </c>
      <c r="AM72" s="35">
        <v>0.94279999999999997</v>
      </c>
      <c r="AN72" s="31">
        <v>3.7999999999999999E-2</v>
      </c>
      <c r="AO72" s="31">
        <v>1.018</v>
      </c>
      <c r="AP72" s="3">
        <f t="shared" si="175"/>
        <v>1.1402069037545217</v>
      </c>
      <c r="AQ72" s="3">
        <f t="shared" si="176"/>
        <v>0.31031004285070857</v>
      </c>
      <c r="AR72" s="3">
        <f t="shared" si="177"/>
        <v>1.8618602571042513</v>
      </c>
      <c r="AS72" s="3">
        <f t="shared" si="151"/>
        <v>2.1721702999549599</v>
      </c>
      <c r="AT72" s="18">
        <f t="shared" si="178"/>
        <v>5.6282908579897768E-2</v>
      </c>
      <c r="AU72" s="18">
        <f t="shared" si="179"/>
        <v>20.887379761215097</v>
      </c>
      <c r="AV72" s="39">
        <f t="shared" si="152"/>
        <v>8.9138047873360438E-2</v>
      </c>
      <c r="AW72" s="35">
        <v>0.82250000000000001</v>
      </c>
      <c r="AX72" s="31">
        <v>5.6000000000000001E-2</v>
      </c>
      <c r="AY72" s="31">
        <v>1.002</v>
      </c>
      <c r="AZ72" s="3">
        <f t="shared" si="180"/>
        <v>1.1222861665638808</v>
      </c>
      <c r="BA72" s="3">
        <f t="shared" si="181"/>
        <v>0.22880651371306798</v>
      </c>
      <c r="BB72" s="3">
        <f t="shared" si="182"/>
        <v>1.8304521097045439</v>
      </c>
      <c r="BC72" s="3">
        <f t="shared" si="153"/>
        <v>2.059258623417612</v>
      </c>
      <c r="BD72" s="18">
        <f t="shared" si="183"/>
        <v>0.10714195998473193</v>
      </c>
      <c r="BE72" s="18">
        <f t="shared" si="184"/>
        <v>19.145799649436491</v>
      </c>
      <c r="BF72" s="39">
        <f t="shared" si="154"/>
        <v>9.5605936718261786E-2</v>
      </c>
      <c r="BG72" s="35">
        <v>0.66890000000000005</v>
      </c>
      <c r="BH72" s="31">
        <v>6.4000000000000001E-2</v>
      </c>
      <c r="BI72" s="31">
        <v>0.995</v>
      </c>
      <c r="BJ72" s="3">
        <f t="shared" si="185"/>
        <v>1.1144458440429756</v>
      </c>
      <c r="BK72" s="3">
        <f t="shared" si="186"/>
        <v>0.14922090891371412</v>
      </c>
      <c r="BL72" s="3">
        <f t="shared" si="187"/>
        <v>1.4922090891371411</v>
      </c>
      <c r="BM72" s="3">
        <f t="shared" si="155"/>
        <v>1.6414299980508553</v>
      </c>
      <c r="BN72" s="18">
        <f t="shared" si="188"/>
        <v>0.15092885078699778</v>
      </c>
      <c r="BO72" s="18">
        <f t="shared" si="189"/>
        <v>16.922136264821411</v>
      </c>
      <c r="BP72" s="39">
        <f t="shared" si="156"/>
        <v>8.8180893108585859E-2</v>
      </c>
      <c r="BQ72" s="35">
        <v>0.55100000000000005</v>
      </c>
      <c r="BR72" s="31">
        <v>7.8E-2</v>
      </c>
      <c r="BS72" s="31">
        <v>1.032</v>
      </c>
      <c r="BT72" s="3">
        <f t="shared" si="190"/>
        <v>1.1558875487963325</v>
      </c>
      <c r="BU72" s="3">
        <f t="shared" si="191"/>
        <v>0.10892403470468799</v>
      </c>
      <c r="BV72" s="3">
        <f t="shared" si="192"/>
        <v>1.3070884164562557</v>
      </c>
      <c r="BW72" s="3">
        <f t="shared" si="157"/>
        <v>1.4160124511609438</v>
      </c>
      <c r="BX72" s="18">
        <f t="shared" si="193"/>
        <v>0.23745502967762008</v>
      </c>
      <c r="BY72" s="18">
        <f t="shared" si="194"/>
        <v>15.215300893427411</v>
      </c>
      <c r="BZ72" s="39">
        <f t="shared" si="158"/>
        <v>8.590618257315448E-2</v>
      </c>
    </row>
    <row r="73" spans="2:78" ht="20" customHeight="1" x14ac:dyDescent="0.2">
      <c r="B73" s="27" t="s">
        <v>22</v>
      </c>
      <c r="C73" s="28">
        <v>0.02</v>
      </c>
      <c r="D73" s="2"/>
      <c r="E73" s="29">
        <v>36</v>
      </c>
      <c r="F73" s="22">
        <f t="shared" si="196"/>
        <v>0.71460000000000001</v>
      </c>
      <c r="G73" s="22">
        <f t="shared" si="195"/>
        <v>9.0032050031158075</v>
      </c>
      <c r="H73" s="46">
        <f t="shared" si="159"/>
        <v>63911.408450704221</v>
      </c>
      <c r="I73" s="35">
        <v>1.3817999999999999</v>
      </c>
      <c r="J73" s="31">
        <v>7.0999999999999994E-2</v>
      </c>
      <c r="K73" s="31">
        <v>1.0509999999999999</v>
      </c>
      <c r="L73" s="3">
        <f t="shared" si="160"/>
        <v>1.1771684242102183</v>
      </c>
      <c r="M73" s="3">
        <f t="shared" si="161"/>
        <v>0.71048830944641705</v>
      </c>
      <c r="N73" s="3">
        <f t="shared" si="162"/>
        <v>0</v>
      </c>
      <c r="O73" s="3">
        <f t="shared" si="145"/>
        <v>0.71048830944641705</v>
      </c>
      <c r="P73" s="18">
        <f t="shared" si="163"/>
        <v>0</v>
      </c>
      <c r="Q73" s="18">
        <f t="shared" si="164"/>
        <v>32.381824780635107</v>
      </c>
      <c r="R73" s="39">
        <f t="shared" si="197"/>
        <v>0</v>
      </c>
      <c r="S73" s="35">
        <v>1.2283999999999999</v>
      </c>
      <c r="T73" s="31">
        <v>5.8000000000000003E-2</v>
      </c>
      <c r="U73" s="31">
        <v>1.0549999999999999</v>
      </c>
      <c r="V73" s="3">
        <f t="shared" si="165"/>
        <v>1.1816486085078786</v>
      </c>
      <c r="W73" s="3">
        <f t="shared" si="166"/>
        <v>0.56577748706424025</v>
      </c>
      <c r="X73" s="3">
        <f t="shared" si="167"/>
        <v>1.1315549741284805</v>
      </c>
      <c r="Y73" s="3">
        <f t="shared" si="147"/>
        <v>1.6973324611927207</v>
      </c>
      <c r="Z73" s="18">
        <f t="shared" si="168"/>
        <v>3.0754526023766746E-2</v>
      </c>
      <c r="AA73" s="18">
        <f t="shared" si="169"/>
        <v>29.742133037968813</v>
      </c>
      <c r="AB73" s="39">
        <f t="shared" si="148"/>
        <v>3.8045521909404988E-2</v>
      </c>
      <c r="AC73" s="35">
        <v>1.1134999999999999</v>
      </c>
      <c r="AD73" s="31">
        <v>4.4999999999999998E-2</v>
      </c>
      <c r="AE73" s="31">
        <v>1.0509999999999999</v>
      </c>
      <c r="AF73" s="3">
        <f t="shared" si="170"/>
        <v>1.1771684242102183</v>
      </c>
      <c r="AG73" s="3">
        <f t="shared" si="171"/>
        <v>0.46136750426549844</v>
      </c>
      <c r="AH73" s="3">
        <f t="shared" si="172"/>
        <v>1.8454700170619938</v>
      </c>
      <c r="AI73" s="3">
        <f t="shared" si="149"/>
        <v>2.3068375213274921</v>
      </c>
      <c r="AJ73" s="18">
        <f t="shared" si="173"/>
        <v>4.7361349321150874E-2</v>
      </c>
      <c r="AK73" s="18">
        <f t="shared" si="174"/>
        <v>27.764945415854367</v>
      </c>
      <c r="AL73" s="39">
        <f t="shared" si="150"/>
        <v>6.6467626333174476E-2</v>
      </c>
      <c r="AM73" s="35">
        <v>0.99180000000000001</v>
      </c>
      <c r="AN73" s="31">
        <v>4.4999999999999998E-2</v>
      </c>
      <c r="AO73" s="31">
        <v>1.0469999999999999</v>
      </c>
      <c r="AP73" s="3">
        <f t="shared" si="175"/>
        <v>1.1726882399125582</v>
      </c>
      <c r="AQ73" s="3">
        <f t="shared" si="176"/>
        <v>0.36324755423077387</v>
      </c>
      <c r="AR73" s="3">
        <f t="shared" si="177"/>
        <v>2.1794853253846429</v>
      </c>
      <c r="AS73" s="3">
        <f t="shared" si="151"/>
        <v>2.5427328796154169</v>
      </c>
      <c r="AT73" s="18">
        <f t="shared" si="178"/>
        <v>7.0502295459613201E-2</v>
      </c>
      <c r="AU73" s="18">
        <f t="shared" si="179"/>
        <v>25.670744078941144</v>
      </c>
      <c r="AV73" s="39">
        <f t="shared" si="152"/>
        <v>8.4901525202480274E-2</v>
      </c>
      <c r="AW73" s="35">
        <v>0.87619999999999998</v>
      </c>
      <c r="AX73" s="31">
        <v>6.5000000000000002E-2</v>
      </c>
      <c r="AY73" s="31">
        <v>1.04</v>
      </c>
      <c r="AZ73" s="3">
        <f t="shared" si="180"/>
        <v>1.1648479173916528</v>
      </c>
      <c r="BA73" s="3">
        <f t="shared" si="181"/>
        <v>0.27972694602395121</v>
      </c>
      <c r="BB73" s="3">
        <f t="shared" si="182"/>
        <v>2.2378155681916096</v>
      </c>
      <c r="BC73" s="3">
        <f t="shared" si="153"/>
        <v>2.517542514215561</v>
      </c>
      <c r="BD73" s="18">
        <f t="shared" si="183"/>
        <v>0.13397265126801208</v>
      </c>
      <c r="BE73" s="18">
        <f t="shared" si="184"/>
        <v>23.681510927362119</v>
      </c>
      <c r="BF73" s="39">
        <f t="shared" si="154"/>
        <v>9.4496317192582086E-2</v>
      </c>
      <c r="BG73" s="35">
        <v>0.68779999999999997</v>
      </c>
      <c r="BH73" s="31">
        <v>7.1999999999999995E-2</v>
      </c>
      <c r="BI73" s="31">
        <v>1.0309999999999999</v>
      </c>
      <c r="BJ73" s="3">
        <f t="shared" si="185"/>
        <v>1.1547675027219173</v>
      </c>
      <c r="BK73" s="3">
        <f t="shared" si="186"/>
        <v>0.16939586353452696</v>
      </c>
      <c r="BL73" s="3">
        <f t="shared" si="187"/>
        <v>1.6939586353452694</v>
      </c>
      <c r="BM73" s="3">
        <f t="shared" si="155"/>
        <v>1.8633544988797963</v>
      </c>
      <c r="BN73" s="18">
        <f t="shared" si="188"/>
        <v>0.18230389882232534</v>
      </c>
      <c r="BO73" s="18">
        <f t="shared" si="189"/>
        <v>20.439542711466881</v>
      </c>
      <c r="BP73" s="39">
        <f t="shared" si="156"/>
        <v>8.2876542751366633E-2</v>
      </c>
      <c r="BQ73" s="35">
        <v>0.60799999999999998</v>
      </c>
      <c r="BR73" s="31">
        <v>7.6999999999999999E-2</v>
      </c>
      <c r="BS73" s="31">
        <v>1.0389999999999999</v>
      </c>
      <c r="BT73" s="3">
        <f t="shared" si="190"/>
        <v>1.1637278713172376</v>
      </c>
      <c r="BU73" s="3">
        <f t="shared" si="191"/>
        <v>0.13443098513649412</v>
      </c>
      <c r="BV73" s="3">
        <f t="shared" si="192"/>
        <v>1.6131718216379292</v>
      </c>
      <c r="BW73" s="3">
        <f t="shared" si="157"/>
        <v>1.7476028067744234</v>
      </c>
      <c r="BX73" s="18">
        <f t="shared" si="193"/>
        <v>0.23760150986041678</v>
      </c>
      <c r="BY73" s="18">
        <f t="shared" si="194"/>
        <v>19.066352352504886</v>
      </c>
      <c r="BZ73" s="39">
        <f t="shared" si="158"/>
        <v>8.4608308490952383E-2</v>
      </c>
    </row>
    <row r="74" spans="2:78" ht="20" customHeight="1" thickBot="1" x14ac:dyDescent="0.25">
      <c r="B74" s="14" t="s">
        <v>16</v>
      </c>
      <c r="C74" s="15">
        <f>1/(2*PI())*SQRT($C$2/(C71+C72))</f>
        <v>0.89282041412649438</v>
      </c>
      <c r="D74" s="2"/>
      <c r="E74" s="29">
        <v>38</v>
      </c>
      <c r="F74" s="22">
        <f t="shared" si="196"/>
        <v>0.75460000000000005</v>
      </c>
      <c r="G74" s="22">
        <f t="shared" si="195"/>
        <v>9.5071627418852351</v>
      </c>
      <c r="H74" s="46">
        <f t="shared" si="159"/>
        <v>67488.873239436623</v>
      </c>
      <c r="I74" s="35">
        <v>1.3408</v>
      </c>
      <c r="J74" s="31">
        <v>0.121</v>
      </c>
      <c r="K74" s="31">
        <v>1.044</v>
      </c>
      <c r="L74" s="3">
        <f t="shared" si="160"/>
        <v>1.1693281016893131</v>
      </c>
      <c r="M74" s="3">
        <f t="shared" si="161"/>
        <v>0.66007020191259369</v>
      </c>
      <c r="N74" s="3">
        <f t="shared" si="162"/>
        <v>0</v>
      </c>
      <c r="O74" s="3">
        <f t="shared" si="145"/>
        <v>0.66007020191259369</v>
      </c>
      <c r="P74" s="18">
        <f t="shared" si="163"/>
        <v>0</v>
      </c>
      <c r="Q74" s="18">
        <f t="shared" si="164"/>
        <v>37.298883074196297</v>
      </c>
      <c r="R74" s="39">
        <f t="shared" si="197"/>
        <v>0</v>
      </c>
      <c r="S74" s="35">
        <v>1.3258000000000001</v>
      </c>
      <c r="T74" s="31">
        <v>8.8999999999999996E-2</v>
      </c>
      <c r="U74" s="31">
        <v>1.0529999999999999</v>
      </c>
      <c r="V74" s="3">
        <f t="shared" si="165"/>
        <v>1.1794085163590484</v>
      </c>
      <c r="W74" s="3">
        <f t="shared" si="166"/>
        <v>0.65655921220624691</v>
      </c>
      <c r="X74" s="3">
        <f t="shared" si="167"/>
        <v>1.3131184244124938</v>
      </c>
      <c r="Y74" s="3">
        <f t="shared" si="147"/>
        <v>1.9696776366187407</v>
      </c>
      <c r="Z74" s="18">
        <f t="shared" si="168"/>
        <v>4.7013531419638835E-2</v>
      </c>
      <c r="AA74" s="18">
        <f t="shared" si="169"/>
        <v>36.994948238194041</v>
      </c>
      <c r="AB74" s="39">
        <f t="shared" si="148"/>
        <v>3.5494533360552569E-2</v>
      </c>
      <c r="AC74" s="35">
        <v>1.1722999999999999</v>
      </c>
      <c r="AD74" s="31">
        <v>7.4999999999999997E-2</v>
      </c>
      <c r="AE74" s="31">
        <v>1.0549999999999999</v>
      </c>
      <c r="AF74" s="3">
        <f t="shared" si="170"/>
        <v>1.1816486085078786</v>
      </c>
      <c r="AG74" s="3">
        <f t="shared" si="171"/>
        <v>0.51528034487425922</v>
      </c>
      <c r="AH74" s="3">
        <f t="shared" si="172"/>
        <v>2.0611213794970369</v>
      </c>
      <c r="AI74" s="3">
        <f t="shared" si="149"/>
        <v>2.576401724371296</v>
      </c>
      <c r="AJ74" s="18">
        <f t="shared" si="173"/>
        <v>7.9537567302845044E-2</v>
      </c>
      <c r="AK74" s="18">
        <f t="shared" si="174"/>
        <v>33.884681749771005</v>
      </c>
      <c r="AL74" s="39">
        <f t="shared" si="150"/>
        <v>6.0827526571382545E-2</v>
      </c>
      <c r="AM74" s="35">
        <v>0.92910000000000004</v>
      </c>
      <c r="AN74" s="31">
        <v>0.13500000000000001</v>
      </c>
      <c r="AO74" s="31">
        <v>1.052</v>
      </c>
      <c r="AP74" s="3">
        <f t="shared" si="175"/>
        <v>1.1782884702846335</v>
      </c>
      <c r="AQ74" s="3">
        <f t="shared" si="176"/>
        <v>0.32182333227547982</v>
      </c>
      <c r="AR74" s="3">
        <f t="shared" si="177"/>
        <v>1.930939993652879</v>
      </c>
      <c r="AS74" s="3">
        <f t="shared" si="151"/>
        <v>2.2527633259283588</v>
      </c>
      <c r="AT74" s="18">
        <f t="shared" si="178"/>
        <v>0.21353183305647686</v>
      </c>
      <c r="AU74" s="18">
        <f t="shared" si="179"/>
        <v>28.956884942054504</v>
      </c>
      <c r="AV74" s="39">
        <f t="shared" si="152"/>
        <v>6.6683277483640752E-2</v>
      </c>
      <c r="AW74" s="35">
        <v>0.75690000000000002</v>
      </c>
      <c r="AX74" s="31">
        <v>0.124</v>
      </c>
      <c r="AY74" s="31">
        <v>1.0620000000000001</v>
      </c>
      <c r="AZ74" s="3">
        <f t="shared" si="180"/>
        <v>1.1894889310287839</v>
      </c>
      <c r="BA74" s="3">
        <f t="shared" si="181"/>
        <v>0.21766428348722827</v>
      </c>
      <c r="BB74" s="3">
        <f t="shared" si="182"/>
        <v>1.7413142678978262</v>
      </c>
      <c r="BC74" s="3">
        <f t="shared" si="153"/>
        <v>1.9589785513850544</v>
      </c>
      <c r="BD74" s="18">
        <f t="shared" si="183"/>
        <v>0.26650590451742795</v>
      </c>
      <c r="BE74" s="18">
        <f t="shared" si="184"/>
        <v>25.467713024748655</v>
      </c>
      <c r="BF74" s="39">
        <f t="shared" si="154"/>
        <v>6.8373405425358622E-2</v>
      </c>
      <c r="BG74" s="35">
        <v>0.60229999999999995</v>
      </c>
      <c r="BH74" s="31">
        <v>8.7999999999999995E-2</v>
      </c>
      <c r="BI74" s="31">
        <v>1.0940000000000001</v>
      </c>
      <c r="BJ74" s="3">
        <f t="shared" si="185"/>
        <v>1.2253304054100658</v>
      </c>
      <c r="BK74" s="3">
        <f t="shared" si="186"/>
        <v>0.14625862893268429</v>
      </c>
      <c r="BL74" s="3">
        <f t="shared" si="187"/>
        <v>1.4625862893268426</v>
      </c>
      <c r="BM74" s="3">
        <f t="shared" si="155"/>
        <v>1.608844918259527</v>
      </c>
      <c r="BN74" s="18">
        <f t="shared" si="188"/>
        <v>0.25087850087947017</v>
      </c>
      <c r="BO74" s="18">
        <f t="shared" si="189"/>
        <v>22.335157981685448</v>
      </c>
      <c r="BP74" s="39">
        <f t="shared" si="156"/>
        <v>6.5483588274868942E-2</v>
      </c>
      <c r="BQ74" s="35">
        <v>0.51800000000000002</v>
      </c>
      <c r="BR74" s="31">
        <v>8.3000000000000004E-2</v>
      </c>
      <c r="BS74" s="31">
        <v>1.1180000000000001</v>
      </c>
      <c r="BT74" s="3">
        <f t="shared" si="190"/>
        <v>1.252211511196027</v>
      </c>
      <c r="BU74" s="3">
        <f t="shared" si="191"/>
        <v>0.11298069817441812</v>
      </c>
      <c r="BV74" s="3">
        <f t="shared" si="192"/>
        <v>1.3557683780930174</v>
      </c>
      <c r="BW74" s="3">
        <f t="shared" si="157"/>
        <v>1.4687490762674356</v>
      </c>
      <c r="BX74" s="18">
        <f t="shared" si="193"/>
        <v>0.29654395488675017</v>
      </c>
      <c r="BY74" s="18">
        <f t="shared" si="194"/>
        <v>20.627044203352799</v>
      </c>
      <c r="BZ74" s="39">
        <f t="shared" si="158"/>
        <v>6.5727709929115558E-2</v>
      </c>
    </row>
    <row r="75" spans="2:78" ht="20" customHeight="1" x14ac:dyDescent="0.2">
      <c r="B75" s="2"/>
      <c r="C75" s="2"/>
      <c r="D75" s="2"/>
      <c r="E75" s="29">
        <v>40</v>
      </c>
      <c r="F75" s="22">
        <f t="shared" si="196"/>
        <v>0.79460000000000008</v>
      </c>
      <c r="G75" s="22">
        <f t="shared" si="195"/>
        <v>10.011120480654663</v>
      </c>
      <c r="H75" s="46">
        <f t="shared" si="159"/>
        <v>71066.338028169019</v>
      </c>
      <c r="I75" s="35">
        <v>1.4054</v>
      </c>
      <c r="J75" s="31">
        <v>0.16400000000000001</v>
      </c>
      <c r="K75" s="31">
        <v>1.0209999999999999</v>
      </c>
      <c r="L75" s="3">
        <f t="shared" si="160"/>
        <v>1.1435670419777668</v>
      </c>
      <c r="M75" s="3">
        <f t="shared" si="161"/>
        <v>0.6936054710943852</v>
      </c>
      <c r="N75" s="3">
        <f t="shared" si="162"/>
        <v>0</v>
      </c>
      <c r="O75" s="3">
        <f t="shared" si="145"/>
        <v>0.6936054710943852</v>
      </c>
      <c r="P75" s="18">
        <f t="shared" si="163"/>
        <v>0</v>
      </c>
      <c r="Q75" s="18">
        <f t="shared" si="164"/>
        <v>45.078625114358275</v>
      </c>
      <c r="R75" s="39">
        <f t="shared" si="197"/>
        <v>0</v>
      </c>
      <c r="S75" s="35">
        <v>1.2255</v>
      </c>
      <c r="T75" s="31">
        <v>0.16900000000000001</v>
      </c>
      <c r="U75" s="31">
        <v>1.038</v>
      </c>
      <c r="V75" s="3">
        <f t="shared" si="165"/>
        <v>1.1626078252428227</v>
      </c>
      <c r="W75" s="3">
        <f t="shared" si="166"/>
        <v>0.54510788704090118</v>
      </c>
      <c r="X75" s="3">
        <f t="shared" si="167"/>
        <v>1.0902157740818024</v>
      </c>
      <c r="Y75" s="3">
        <f t="shared" si="147"/>
        <v>1.6353236611227036</v>
      </c>
      <c r="Z75" s="18">
        <f t="shared" si="168"/>
        <v>8.6747613745680296E-2</v>
      </c>
      <c r="AA75" s="18">
        <f t="shared" si="169"/>
        <v>40.82248747497912</v>
      </c>
      <c r="AB75" s="39">
        <f t="shared" si="148"/>
        <v>2.6706255339046067E-2</v>
      </c>
      <c r="AC75" s="35">
        <v>1.2085999999999999</v>
      </c>
      <c r="AD75" s="31">
        <v>0.13200000000000001</v>
      </c>
      <c r="AE75" s="31">
        <v>1.0429999999999999</v>
      </c>
      <c r="AF75" s="3">
        <f t="shared" si="170"/>
        <v>1.1682080556148979</v>
      </c>
      <c r="AG75" s="3">
        <f t="shared" si="171"/>
        <v>0.5352971415133968</v>
      </c>
      <c r="AH75" s="3">
        <f t="shared" si="172"/>
        <v>2.1411885660535872</v>
      </c>
      <c r="AI75" s="3">
        <f t="shared" si="149"/>
        <v>2.6764857075669841</v>
      </c>
      <c r="AJ75" s="18">
        <f t="shared" si="173"/>
        <v>0.13681971112327709</v>
      </c>
      <c r="AK75" s="18">
        <f t="shared" si="174"/>
        <v>40.422661315415418</v>
      </c>
      <c r="AL75" s="39">
        <f t="shared" si="150"/>
        <v>5.2970004853120159E-2</v>
      </c>
      <c r="AM75" s="35">
        <v>1.0203</v>
      </c>
      <c r="AN75" s="31">
        <v>0.14000000000000001</v>
      </c>
      <c r="AO75" s="31">
        <v>1.05</v>
      </c>
      <c r="AP75" s="3">
        <f t="shared" si="175"/>
        <v>1.1760483781358033</v>
      </c>
      <c r="AQ75" s="3">
        <f t="shared" si="176"/>
        <v>0.38662995510196102</v>
      </c>
      <c r="AR75" s="3">
        <f t="shared" si="177"/>
        <v>2.3197797306117658</v>
      </c>
      <c r="AS75" s="3">
        <f t="shared" si="151"/>
        <v>2.706409685713727</v>
      </c>
      <c r="AT75" s="18">
        <f t="shared" si="178"/>
        <v>0.22059924104479472</v>
      </c>
      <c r="AU75" s="18">
        <f t="shared" si="179"/>
        <v>35.967793513886264</v>
      </c>
      <c r="AV75" s="39">
        <f t="shared" si="152"/>
        <v>6.4496025582335401E-2</v>
      </c>
      <c r="AW75" s="35">
        <v>0.74129999999999996</v>
      </c>
      <c r="AX75" s="31">
        <v>0.14199999999999999</v>
      </c>
      <c r="AY75" s="31">
        <v>1.149</v>
      </c>
      <c r="AZ75" s="3">
        <f t="shared" si="180"/>
        <v>1.2869329395028934</v>
      </c>
      <c r="BA75" s="3">
        <f t="shared" si="181"/>
        <v>0.24439323785906653</v>
      </c>
      <c r="BB75" s="3">
        <f t="shared" si="182"/>
        <v>1.9551459028725322</v>
      </c>
      <c r="BC75" s="3">
        <f t="shared" si="153"/>
        <v>2.1995391407315985</v>
      </c>
      <c r="BD75" s="18">
        <f t="shared" si="183"/>
        <v>0.35724365044789308</v>
      </c>
      <c r="BE75" s="18">
        <f t="shared" si="184"/>
        <v>29.367113128189839</v>
      </c>
      <c r="BF75" s="39">
        <f t="shared" si="154"/>
        <v>6.6576033345128655E-2</v>
      </c>
      <c r="BG75" s="35">
        <v>0.57310000000000005</v>
      </c>
      <c r="BH75" s="31">
        <v>9.4E-2</v>
      </c>
      <c r="BI75" s="31">
        <v>1.2909999999999999</v>
      </c>
      <c r="BJ75" s="3">
        <f t="shared" si="185"/>
        <v>1.4459794820698304</v>
      </c>
      <c r="BK75" s="3">
        <f t="shared" si="186"/>
        <v>0.18440573737136529</v>
      </c>
      <c r="BL75" s="3">
        <f t="shared" si="187"/>
        <v>1.8440573737136527</v>
      </c>
      <c r="BM75" s="3">
        <f t="shared" si="155"/>
        <v>2.028463111085018</v>
      </c>
      <c r="BN75" s="18">
        <f t="shared" si="188"/>
        <v>0.37318696668173268</v>
      </c>
      <c r="BO75" s="18">
        <f t="shared" si="189"/>
        <v>25.387778214662472</v>
      </c>
      <c r="BP75" s="39">
        <f t="shared" si="156"/>
        <v>7.263563428518667E-2</v>
      </c>
      <c r="BQ75" s="35">
        <v>0.51149999999999995</v>
      </c>
      <c r="BR75" s="31">
        <v>6.8000000000000005E-2</v>
      </c>
      <c r="BS75" s="31">
        <v>1.3420000000000001</v>
      </c>
      <c r="BT75" s="3">
        <f t="shared" si="190"/>
        <v>1.5031018318649982</v>
      </c>
      <c r="BU75" s="3">
        <f t="shared" si="191"/>
        <v>0.15872942219525593</v>
      </c>
      <c r="BV75" s="3">
        <f t="shared" si="192"/>
        <v>1.904753066343071</v>
      </c>
      <c r="BW75" s="3">
        <f t="shared" si="157"/>
        <v>2.0634824885383267</v>
      </c>
      <c r="BX75" s="18">
        <f t="shared" si="193"/>
        <v>0.35005905831333778</v>
      </c>
      <c r="BY75" s="18">
        <f t="shared" si="194"/>
        <v>23.930423692229134</v>
      </c>
      <c r="BZ75" s="39">
        <f t="shared" si="158"/>
        <v>7.959545935501329E-2</v>
      </c>
    </row>
    <row r="76" spans="2:78" ht="20" customHeight="1" x14ac:dyDescent="0.2">
      <c r="B76" s="2"/>
      <c r="C76" s="2"/>
      <c r="D76" s="2"/>
      <c r="E76" s="29">
        <v>42</v>
      </c>
      <c r="F76" s="22">
        <f t="shared" si="196"/>
        <v>0.83460000000000001</v>
      </c>
      <c r="G76" s="22">
        <f t="shared" si="195"/>
        <v>10.515078219424089</v>
      </c>
      <c r="H76" s="46">
        <f t="shared" si="159"/>
        <v>74643.8028169014</v>
      </c>
      <c r="I76" s="35">
        <v>1.4460999999999999</v>
      </c>
      <c r="J76" s="31">
        <v>0.13700000000000001</v>
      </c>
      <c r="K76" s="31">
        <v>1.0149999999999999</v>
      </c>
      <c r="L76" s="3">
        <f t="shared" si="160"/>
        <v>1.1368467655312764</v>
      </c>
      <c r="M76" s="3">
        <f t="shared" si="161"/>
        <v>0.7257547121982163</v>
      </c>
      <c r="N76" s="3">
        <f t="shared" si="162"/>
        <v>0</v>
      </c>
      <c r="O76" s="3">
        <f t="shared" si="145"/>
        <v>0.7257547121982163</v>
      </c>
      <c r="P76" s="18">
        <f t="shared" si="163"/>
        <v>0</v>
      </c>
      <c r="Q76" s="18">
        <f t="shared" si="164"/>
        <v>53.350575975568823</v>
      </c>
      <c r="R76" s="39">
        <f t="shared" si="197"/>
        <v>0</v>
      </c>
      <c r="S76" s="35">
        <v>1.3181</v>
      </c>
      <c r="T76" s="31">
        <v>0.128</v>
      </c>
      <c r="U76" s="31">
        <v>1.024</v>
      </c>
      <c r="V76" s="3">
        <f t="shared" si="165"/>
        <v>1.1469271802010121</v>
      </c>
      <c r="W76" s="3">
        <f t="shared" si="166"/>
        <v>0.61370231414314191</v>
      </c>
      <c r="X76" s="3">
        <f t="shared" si="167"/>
        <v>1.2274046282862838</v>
      </c>
      <c r="Y76" s="3">
        <f t="shared" si="147"/>
        <v>1.8411069424294257</v>
      </c>
      <c r="Z76" s="18">
        <f t="shared" si="168"/>
        <v>6.3941969401914892E-2</v>
      </c>
      <c r="AA76" s="18">
        <f t="shared" si="169"/>
        <v>49.841571440923737</v>
      </c>
      <c r="AB76" s="39">
        <f t="shared" si="148"/>
        <v>2.4626122186799489E-2</v>
      </c>
      <c r="AC76" s="35">
        <v>1.1024</v>
      </c>
      <c r="AD76" s="31">
        <v>0.14699999999999999</v>
      </c>
      <c r="AE76" s="31">
        <v>1.026</v>
      </c>
      <c r="AF76" s="3">
        <f t="shared" si="170"/>
        <v>1.1491672723498421</v>
      </c>
      <c r="AG76" s="3">
        <f t="shared" si="171"/>
        <v>0.43095731649168123</v>
      </c>
      <c r="AH76" s="3">
        <f t="shared" si="172"/>
        <v>1.7238292659667249</v>
      </c>
      <c r="AI76" s="3">
        <f t="shared" si="149"/>
        <v>2.154786582458406</v>
      </c>
      <c r="AJ76" s="18">
        <f t="shared" si="173"/>
        <v>0.14744096931179065</v>
      </c>
      <c r="AK76" s="18">
        <f t="shared" si="174"/>
        <v>43.928350518088223</v>
      </c>
      <c r="AL76" s="39">
        <f t="shared" si="150"/>
        <v>3.9241839168463875E-2</v>
      </c>
      <c r="AM76" s="35">
        <v>1.0650999999999999</v>
      </c>
      <c r="AN76" s="31">
        <v>0.13400000000000001</v>
      </c>
      <c r="AO76" s="31">
        <v>1.0309999999999999</v>
      </c>
      <c r="AP76" s="3">
        <f t="shared" si="175"/>
        <v>1.1547675027219173</v>
      </c>
      <c r="AQ76" s="3">
        <f t="shared" si="176"/>
        <v>0.40621805978669046</v>
      </c>
      <c r="AR76" s="3">
        <f t="shared" si="177"/>
        <v>2.4373083587201427</v>
      </c>
      <c r="AS76" s="3">
        <f t="shared" si="151"/>
        <v>2.8435264185068334</v>
      </c>
      <c r="AT76" s="18">
        <f t="shared" si="178"/>
        <v>0.20357268701826334</v>
      </c>
      <c r="AU76" s="18">
        <f t="shared" si="179"/>
        <v>42.905804665414294</v>
      </c>
      <c r="AV76" s="39">
        <f t="shared" si="152"/>
        <v>5.6806028408664701E-2</v>
      </c>
      <c r="AW76" s="35">
        <v>0.90669999999999995</v>
      </c>
      <c r="AX76" s="31">
        <v>0.129</v>
      </c>
      <c r="AY76" s="31">
        <v>1.0369999999999999</v>
      </c>
      <c r="AZ76" s="3">
        <f t="shared" si="180"/>
        <v>1.1614877791684075</v>
      </c>
      <c r="BA76" s="3">
        <f t="shared" si="181"/>
        <v>0.2978145225921035</v>
      </c>
      <c r="BB76" s="3">
        <f t="shared" si="182"/>
        <v>2.382516180736828</v>
      </c>
      <c r="BC76" s="3">
        <f t="shared" si="153"/>
        <v>2.6803307033289316</v>
      </c>
      <c r="BD76" s="18">
        <f t="shared" si="183"/>
        <v>0.26435245002794405</v>
      </c>
      <c r="BE76" s="18">
        <f t="shared" si="184"/>
        <v>38.563411553790992</v>
      </c>
      <c r="BF76" s="39">
        <f t="shared" si="154"/>
        <v>6.1781779275765704E-2</v>
      </c>
      <c r="BG76" s="35">
        <v>0.62849999999999995</v>
      </c>
      <c r="BH76" s="31">
        <v>0.10299999999999999</v>
      </c>
      <c r="BI76" s="31">
        <v>1.2110000000000001</v>
      </c>
      <c r="BJ76" s="3">
        <f t="shared" si="185"/>
        <v>1.3563757961166265</v>
      </c>
      <c r="BK76" s="3">
        <f t="shared" si="186"/>
        <v>0.19514614564944946</v>
      </c>
      <c r="BL76" s="3">
        <f t="shared" si="187"/>
        <v>1.9514614564944943</v>
      </c>
      <c r="BM76" s="3">
        <f t="shared" si="155"/>
        <v>2.146607602143944</v>
      </c>
      <c r="BN76" s="18">
        <f t="shared" si="188"/>
        <v>0.35980868390405024</v>
      </c>
      <c r="BO76" s="18">
        <f t="shared" si="189"/>
        <v>30.936809510523311</v>
      </c>
      <c r="BP76" s="39">
        <f t="shared" si="156"/>
        <v>6.3078949877837104E-2</v>
      </c>
      <c r="BQ76" s="35">
        <v>0.54169999999999996</v>
      </c>
      <c r="BR76" s="31">
        <v>7.9000000000000001E-2</v>
      </c>
      <c r="BS76" s="31">
        <v>1.337</v>
      </c>
      <c r="BT76" s="3">
        <f t="shared" si="190"/>
        <v>1.497501601492923</v>
      </c>
      <c r="BU76" s="3">
        <f t="shared" si="191"/>
        <v>0.17670206029219027</v>
      </c>
      <c r="BV76" s="3">
        <f t="shared" si="192"/>
        <v>2.1204247235062832</v>
      </c>
      <c r="BW76" s="3">
        <f t="shared" si="157"/>
        <v>2.2971267837984737</v>
      </c>
      <c r="BX76" s="18">
        <f t="shared" si="193"/>
        <v>0.40366145529641728</v>
      </c>
      <c r="BY76" s="18">
        <f t="shared" si="194"/>
        <v>28.557265810467104</v>
      </c>
      <c r="BZ76" s="39">
        <f t="shared" si="158"/>
        <v>7.4251671626388099E-2</v>
      </c>
    </row>
    <row r="77" spans="2:78" ht="20" customHeight="1" x14ac:dyDescent="0.2">
      <c r="B77" s="2"/>
      <c r="C77" s="2"/>
      <c r="D77" s="2"/>
      <c r="E77" s="29">
        <v>44</v>
      </c>
      <c r="F77" s="22">
        <f t="shared" si="196"/>
        <v>0.87460000000000004</v>
      </c>
      <c r="G77" s="22">
        <f t="shared" si="195"/>
        <v>11.019035958193516</v>
      </c>
      <c r="H77" s="46">
        <f t="shared" si="159"/>
        <v>78221.267605633795</v>
      </c>
      <c r="I77" s="35">
        <v>1.7051000000000001</v>
      </c>
      <c r="J77" s="31">
        <v>0.106</v>
      </c>
      <c r="K77" s="31">
        <v>0.97</v>
      </c>
      <c r="L77" s="3">
        <f t="shared" si="160"/>
        <v>1.0864446921825992</v>
      </c>
      <c r="M77" s="3">
        <f t="shared" si="161"/>
        <v>0.92151902317291257</v>
      </c>
      <c r="N77" s="3">
        <f t="shared" si="162"/>
        <v>0</v>
      </c>
      <c r="O77" s="3">
        <f t="shared" si="145"/>
        <v>0.92151902317291257</v>
      </c>
      <c r="P77" s="18">
        <f t="shared" si="163"/>
        <v>0</v>
      </c>
      <c r="Q77" s="18">
        <f t="shared" si="164"/>
        <v>69.565758851664157</v>
      </c>
      <c r="R77" s="39">
        <f t="shared" si="197"/>
        <v>0</v>
      </c>
      <c r="S77" s="35">
        <v>1.5196000000000001</v>
      </c>
      <c r="T77" s="31">
        <v>7.3999999999999996E-2</v>
      </c>
      <c r="U77" s="31">
        <v>0.93200000000000005</v>
      </c>
      <c r="V77" s="3">
        <f t="shared" si="165"/>
        <v>1.0438829413548274</v>
      </c>
      <c r="W77" s="3">
        <f t="shared" si="166"/>
        <v>0.67569627082021722</v>
      </c>
      <c r="X77" s="3">
        <f t="shared" si="167"/>
        <v>1.3513925416404344</v>
      </c>
      <c r="Y77" s="3">
        <f t="shared" si="147"/>
        <v>2.0270888124606516</v>
      </c>
      <c r="Z77" s="18">
        <f t="shared" si="168"/>
        <v>3.0622431360206759E-2</v>
      </c>
      <c r="AA77" s="18">
        <f t="shared" si="169"/>
        <v>63.713666761970401</v>
      </c>
      <c r="AB77" s="39">
        <f t="shared" si="148"/>
        <v>2.1210402890311401E-2</v>
      </c>
      <c r="AC77" s="35">
        <v>1.3774</v>
      </c>
      <c r="AD77" s="31">
        <v>0.08</v>
      </c>
      <c r="AE77" s="31">
        <v>0.94499999999999995</v>
      </c>
      <c r="AF77" s="3">
        <f t="shared" si="170"/>
        <v>1.058443540322223</v>
      </c>
      <c r="AG77" s="3">
        <f t="shared" si="171"/>
        <v>0.57074866179609485</v>
      </c>
      <c r="AH77" s="3">
        <f t="shared" si="172"/>
        <v>2.2829946471843794</v>
      </c>
      <c r="AI77" s="3">
        <f t="shared" si="149"/>
        <v>2.8537433089804742</v>
      </c>
      <c r="AJ77" s="18">
        <f t="shared" si="173"/>
        <v>6.8070622950965221E-2</v>
      </c>
      <c r="AK77" s="18">
        <f t="shared" si="174"/>
        <v>59.227588620976043</v>
      </c>
      <c r="AL77" s="39">
        <f t="shared" si="150"/>
        <v>3.8546135345713432E-2</v>
      </c>
      <c r="AM77" s="35">
        <v>1.0923</v>
      </c>
      <c r="AN77" s="31">
        <v>0.19400000000000001</v>
      </c>
      <c r="AO77" s="31">
        <v>0.999</v>
      </c>
      <c r="AP77" s="3">
        <f t="shared" si="175"/>
        <v>1.1189260283406357</v>
      </c>
      <c r="AQ77" s="3">
        <f t="shared" si="176"/>
        <v>0.40112152832767189</v>
      </c>
      <c r="AR77" s="3">
        <f t="shared" si="177"/>
        <v>2.4067291699660309</v>
      </c>
      <c r="AS77" s="3">
        <f t="shared" si="151"/>
        <v>2.807850698293703</v>
      </c>
      <c r="AT77" s="18">
        <f t="shared" si="178"/>
        <v>0.27671333367941403</v>
      </c>
      <c r="AU77" s="18">
        <f t="shared" si="179"/>
        <v>50.233348972611147</v>
      </c>
      <c r="AV77" s="39">
        <f t="shared" si="152"/>
        <v>4.7910983822286222E-2</v>
      </c>
      <c r="AW77" s="35">
        <v>1.0703</v>
      </c>
      <c r="AX77" s="31">
        <v>5.6000000000000001E-2</v>
      </c>
      <c r="AY77" s="31">
        <v>1.012</v>
      </c>
      <c r="AZ77" s="3">
        <f t="shared" si="180"/>
        <v>1.1334866273080315</v>
      </c>
      <c r="BA77" s="3">
        <f t="shared" si="181"/>
        <v>0.39521480342558257</v>
      </c>
      <c r="BB77" s="3">
        <f t="shared" si="182"/>
        <v>3.1617184274046606</v>
      </c>
      <c r="BC77" s="3">
        <f t="shared" si="153"/>
        <v>3.5569332308302433</v>
      </c>
      <c r="BD77" s="18">
        <f t="shared" si="183"/>
        <v>0.10929119352771834</v>
      </c>
      <c r="BE77" s="18">
        <f t="shared" si="184"/>
        <v>49.539300315073341</v>
      </c>
      <c r="BF77" s="39">
        <f t="shared" si="154"/>
        <v>6.3822427997487149E-2</v>
      </c>
      <c r="BG77" s="35">
        <v>0.57899999999999996</v>
      </c>
      <c r="BH77" s="31">
        <v>0.104</v>
      </c>
      <c r="BI77" s="31">
        <v>1.1850000000000001</v>
      </c>
      <c r="BJ77" s="3">
        <f t="shared" si="185"/>
        <v>1.3272545981818353</v>
      </c>
      <c r="BK77" s="3">
        <f t="shared" si="186"/>
        <v>0.15858238886672929</v>
      </c>
      <c r="BL77" s="3">
        <f t="shared" si="187"/>
        <v>1.5858238886672928</v>
      </c>
      <c r="BM77" s="3">
        <f t="shared" si="155"/>
        <v>1.7444062775340221</v>
      </c>
      <c r="BN77" s="18">
        <f t="shared" si="188"/>
        <v>0.3478693532300744</v>
      </c>
      <c r="BO77" s="18">
        <f t="shared" si="189"/>
        <v>34.039931885604105</v>
      </c>
      <c r="BP77" s="39">
        <f t="shared" si="156"/>
        <v>4.6587163981310922E-2</v>
      </c>
      <c r="BQ77" s="35">
        <v>0.49519999999999997</v>
      </c>
      <c r="BR77" s="31">
        <v>6.8000000000000005E-2</v>
      </c>
      <c r="BS77" s="31">
        <v>1.2569999999999999</v>
      </c>
      <c r="BT77" s="3">
        <f t="shared" si="190"/>
        <v>1.4078979155397187</v>
      </c>
      <c r="BU77" s="3">
        <f t="shared" si="191"/>
        <v>0.13052477552095268</v>
      </c>
      <c r="BV77" s="3">
        <f t="shared" si="192"/>
        <v>1.566297306251432</v>
      </c>
      <c r="BW77" s="3">
        <f t="shared" si="157"/>
        <v>1.6968220817723847</v>
      </c>
      <c r="BX77" s="18">
        <f t="shared" si="193"/>
        <v>0.3071191123359106</v>
      </c>
      <c r="BY77" s="18">
        <f t="shared" si="194"/>
        <v>31.396237453710114</v>
      </c>
      <c r="BZ77" s="39">
        <f t="shared" si="158"/>
        <v>4.9888057719041798E-2</v>
      </c>
    </row>
    <row r="78" spans="2:78" ht="20" customHeight="1" x14ac:dyDescent="0.2">
      <c r="B78" s="16"/>
      <c r="C78" s="2"/>
      <c r="D78" s="2"/>
      <c r="E78" s="29">
        <v>46</v>
      </c>
      <c r="F78" s="22">
        <f t="shared" si="196"/>
        <v>0.91460000000000008</v>
      </c>
      <c r="G78" s="22">
        <f t="shared" si="195"/>
        <v>11.522993696962944</v>
      </c>
      <c r="H78" s="46">
        <f t="shared" si="159"/>
        <v>81798.732394366205</v>
      </c>
      <c r="I78" s="35">
        <v>1.718</v>
      </c>
      <c r="J78" s="31">
        <v>8.8999999999999996E-2</v>
      </c>
      <c r="K78" s="31">
        <v>0.94599999999999995</v>
      </c>
      <c r="L78" s="3">
        <f t="shared" si="160"/>
        <v>1.0595635863966379</v>
      </c>
      <c r="M78" s="3">
        <f t="shared" si="161"/>
        <v>0.88979450494815293</v>
      </c>
      <c r="N78" s="3">
        <f t="shared" si="162"/>
        <v>0</v>
      </c>
      <c r="O78" s="3">
        <f t="shared" si="145"/>
        <v>0.88979450494815293</v>
      </c>
      <c r="P78" s="18">
        <f t="shared" si="163"/>
        <v>0</v>
      </c>
      <c r="Q78" s="18">
        <f t="shared" si="164"/>
        <v>80.019153284949425</v>
      </c>
      <c r="R78" s="39">
        <f t="shared" si="197"/>
        <v>0</v>
      </c>
      <c r="S78" s="35">
        <v>1.5954999999999999</v>
      </c>
      <c r="T78" s="31">
        <v>8.2000000000000003E-2</v>
      </c>
      <c r="U78" s="31">
        <v>0.92900000000000005</v>
      </c>
      <c r="V78" s="3">
        <f t="shared" si="165"/>
        <v>1.0405228031315823</v>
      </c>
      <c r="W78" s="3">
        <f t="shared" si="166"/>
        <v>0.74009278881026563</v>
      </c>
      <c r="X78" s="3">
        <f t="shared" si="167"/>
        <v>1.4801855776205313</v>
      </c>
      <c r="Y78" s="3">
        <f t="shared" si="147"/>
        <v>2.2202783664307968</v>
      </c>
      <c r="Z78" s="18">
        <f t="shared" si="168"/>
        <v>3.3714863505937449E-2</v>
      </c>
      <c r="AA78" s="18">
        <f t="shared" si="169"/>
        <v>75.599700499824877</v>
      </c>
      <c r="AB78" s="39">
        <f t="shared" si="148"/>
        <v>1.9579251873146773E-2</v>
      </c>
      <c r="AC78" s="35">
        <v>1.4040999999999999</v>
      </c>
      <c r="AD78" s="31">
        <v>8.2000000000000003E-2</v>
      </c>
      <c r="AE78" s="31">
        <v>0.91300000000000003</v>
      </c>
      <c r="AF78" s="3">
        <f t="shared" si="170"/>
        <v>1.0226020659409414</v>
      </c>
      <c r="AG78" s="3">
        <f t="shared" si="171"/>
        <v>0.55360341610178365</v>
      </c>
      <c r="AH78" s="3">
        <f t="shared" si="172"/>
        <v>2.2144136644071346</v>
      </c>
      <c r="AI78" s="3">
        <f t="shared" si="149"/>
        <v>2.7680170805089181</v>
      </c>
      <c r="AJ78" s="18">
        <f t="shared" si="173"/>
        <v>6.5127068256967569E-2</v>
      </c>
      <c r="AK78" s="18">
        <f t="shared" si="174"/>
        <v>68.694531005352673</v>
      </c>
      <c r="AL78" s="39">
        <f t="shared" si="150"/>
        <v>3.2235661733167484E-2</v>
      </c>
      <c r="AM78" s="35">
        <v>1.181</v>
      </c>
      <c r="AN78" s="31">
        <v>7.9000000000000001E-2</v>
      </c>
      <c r="AO78" s="31">
        <v>0.9</v>
      </c>
      <c r="AP78" s="3">
        <f t="shared" si="175"/>
        <v>1.0080414669735458</v>
      </c>
      <c r="AQ78" s="3">
        <f t="shared" si="176"/>
        <v>0.38057998238937085</v>
      </c>
      <c r="AR78" s="3">
        <f t="shared" si="177"/>
        <v>2.2834798943362253</v>
      </c>
      <c r="AS78" s="3">
        <f t="shared" si="151"/>
        <v>2.6640598767255961</v>
      </c>
      <c r="AT78" s="18">
        <f t="shared" si="178"/>
        <v>9.1455428794664159E-2</v>
      </c>
      <c r="AU78" s="18">
        <f t="shared" si="179"/>
        <v>60.645715361587023</v>
      </c>
      <c r="AV78" s="39">
        <f t="shared" si="152"/>
        <v>3.765278191083192E-2</v>
      </c>
      <c r="AW78" s="35">
        <v>0.96679999999999999</v>
      </c>
      <c r="AX78" s="31">
        <v>7.0000000000000007E-2</v>
      </c>
      <c r="AY78" s="31">
        <v>0.94499999999999995</v>
      </c>
      <c r="AZ78" s="3">
        <f t="shared" si="180"/>
        <v>1.058443540322223</v>
      </c>
      <c r="BA78" s="3">
        <f t="shared" si="181"/>
        <v>0.2811888062882833</v>
      </c>
      <c r="BB78" s="3">
        <f t="shared" si="182"/>
        <v>2.2495104503062664</v>
      </c>
      <c r="BC78" s="3">
        <f t="shared" si="153"/>
        <v>2.5306992565945499</v>
      </c>
      <c r="BD78" s="18">
        <f t="shared" si="183"/>
        <v>0.11912359016418915</v>
      </c>
      <c r="BE78" s="18">
        <f t="shared" si="184"/>
        <v>52.917986491597759</v>
      </c>
      <c r="BF78" s="39">
        <f t="shared" si="154"/>
        <v>4.2509373455912582E-2</v>
      </c>
      <c r="BG78" s="35">
        <v>0.5081</v>
      </c>
      <c r="BH78" s="31">
        <v>9.1999999999999998E-2</v>
      </c>
      <c r="BI78" s="31">
        <v>1.3169999999999999</v>
      </c>
      <c r="BJ78" s="3">
        <f t="shared" si="185"/>
        <v>1.4751006800046218</v>
      </c>
      <c r="BK78" s="3">
        <f t="shared" si="186"/>
        <v>0.15084505139235005</v>
      </c>
      <c r="BL78" s="3">
        <f t="shared" si="187"/>
        <v>1.5084505139235003</v>
      </c>
      <c r="BM78" s="3">
        <f t="shared" si="155"/>
        <v>1.6592955653158503</v>
      </c>
      <c r="BN78" s="18">
        <f t="shared" si="188"/>
        <v>0.38010668441907064</v>
      </c>
      <c r="BO78" s="18">
        <f t="shared" si="189"/>
        <v>36.369390634155785</v>
      </c>
      <c r="BP78" s="39">
        <f t="shared" si="156"/>
        <v>4.1475825897034989E-2</v>
      </c>
      <c r="BQ78" s="35">
        <v>0.45739999999999997</v>
      </c>
      <c r="BR78" s="31">
        <v>0.105</v>
      </c>
      <c r="BS78" s="31">
        <v>1.2649999999999999</v>
      </c>
      <c r="BT78" s="3">
        <f t="shared" si="190"/>
        <v>1.4168582841350392</v>
      </c>
      <c r="BU78" s="3">
        <f t="shared" si="191"/>
        <v>0.11278062555618647</v>
      </c>
      <c r="BV78" s="3">
        <f t="shared" si="192"/>
        <v>1.3533675066742377</v>
      </c>
      <c r="BW78" s="3">
        <f t="shared" si="157"/>
        <v>1.4661481322304242</v>
      </c>
      <c r="BX78" s="18">
        <f t="shared" si="193"/>
        <v>0.48028356530735583</v>
      </c>
      <c r="BY78" s="18">
        <f t="shared" si="194"/>
        <v>34.5402783385981</v>
      </c>
      <c r="BZ78" s="39">
        <f t="shared" si="158"/>
        <v>3.9182298805098957E-2</v>
      </c>
    </row>
    <row r="79" spans="2:78" ht="20" customHeight="1" x14ac:dyDescent="0.2">
      <c r="B79" s="16"/>
      <c r="C79" s="2"/>
      <c r="D79" s="2"/>
      <c r="E79" s="29">
        <v>48</v>
      </c>
      <c r="F79" s="22">
        <f t="shared" si="196"/>
        <v>0.9546</v>
      </c>
      <c r="G79" s="22">
        <f t="shared" si="195"/>
        <v>12.02695143573237</v>
      </c>
      <c r="H79" s="46">
        <f t="shared" si="159"/>
        <v>85376.1971830986</v>
      </c>
      <c r="I79" s="35">
        <v>1.8932</v>
      </c>
      <c r="J79" s="31">
        <v>9.7000000000000003E-2</v>
      </c>
      <c r="K79" s="31">
        <v>0.94099999999999995</v>
      </c>
      <c r="L79" s="3">
        <f t="shared" si="160"/>
        <v>1.0539633560245627</v>
      </c>
      <c r="M79" s="3">
        <f t="shared" si="161"/>
        <v>1.0691370158472682</v>
      </c>
      <c r="N79" s="3">
        <f t="shared" si="162"/>
        <v>0</v>
      </c>
      <c r="O79" s="3">
        <f t="shared" si="145"/>
        <v>1.0691370158472682</v>
      </c>
      <c r="P79" s="18">
        <f t="shared" si="163"/>
        <v>0</v>
      </c>
      <c r="Q79" s="18">
        <f t="shared" si="164"/>
        <v>98.170748649724544</v>
      </c>
      <c r="R79" s="39">
        <f t="shared" si="197"/>
        <v>0</v>
      </c>
      <c r="S79" s="35">
        <v>1.7265999999999999</v>
      </c>
      <c r="T79" s="31">
        <v>0.112</v>
      </c>
      <c r="U79" s="31">
        <v>0.93100000000000005</v>
      </c>
      <c r="V79" s="3">
        <f t="shared" si="165"/>
        <v>1.0427628952804124</v>
      </c>
      <c r="W79" s="3">
        <f t="shared" si="166"/>
        <v>0.87045026671430481</v>
      </c>
      <c r="X79" s="3">
        <f t="shared" si="167"/>
        <v>1.7409005334286096</v>
      </c>
      <c r="Y79" s="3">
        <f t="shared" si="147"/>
        <v>2.6113508001429144</v>
      </c>
      <c r="Z79" s="18">
        <f t="shared" si="168"/>
        <v>4.6248058961082951E-2</v>
      </c>
      <c r="AA79" s="18">
        <f t="shared" si="169"/>
        <v>91.336699374676869</v>
      </c>
      <c r="AB79" s="39">
        <f t="shared" si="148"/>
        <v>1.9060252290124629E-2</v>
      </c>
      <c r="AC79" s="35">
        <v>1.5328999999999999</v>
      </c>
      <c r="AD79" s="31">
        <v>8.3000000000000004E-2</v>
      </c>
      <c r="AE79" s="31">
        <v>0.91600000000000004</v>
      </c>
      <c r="AF79" s="3">
        <f t="shared" si="170"/>
        <v>1.0259622041641865</v>
      </c>
      <c r="AG79" s="3">
        <f t="shared" si="171"/>
        <v>0.66417071627154778</v>
      </c>
      <c r="AH79" s="3">
        <f t="shared" si="172"/>
        <v>2.6566828650861911</v>
      </c>
      <c r="AI79" s="3">
        <f t="shared" si="149"/>
        <v>3.3208535813577389</v>
      </c>
      <c r="AJ79" s="18">
        <f t="shared" si="173"/>
        <v>6.6355230294390444E-2</v>
      </c>
      <c r="AK79" s="18">
        <f t="shared" si="174"/>
        <v>83.390989023075818</v>
      </c>
      <c r="AL79" s="39">
        <f t="shared" si="150"/>
        <v>3.1858152735795446E-2</v>
      </c>
      <c r="AM79" s="35">
        <v>1.3829</v>
      </c>
      <c r="AN79" s="31">
        <v>0.08</v>
      </c>
      <c r="AO79" s="31">
        <v>0.90800000000000003</v>
      </c>
      <c r="AP79" s="3">
        <f t="shared" si="175"/>
        <v>1.0170018355688661</v>
      </c>
      <c r="AQ79" s="3">
        <f t="shared" si="176"/>
        <v>0.53114656584758824</v>
      </c>
      <c r="AR79" s="3">
        <f t="shared" si="177"/>
        <v>3.1868793950855294</v>
      </c>
      <c r="AS79" s="3">
        <f t="shared" si="151"/>
        <v>3.7180259609331179</v>
      </c>
      <c r="AT79" s="18">
        <f t="shared" si="178"/>
        <v>9.4266865004862005E-2</v>
      </c>
      <c r="AU79" s="18">
        <f t="shared" si="179"/>
        <v>77.237883433297</v>
      </c>
      <c r="AV79" s="39">
        <f t="shared" si="152"/>
        <v>4.1260573871599336E-2</v>
      </c>
      <c r="AW79" s="35">
        <v>1.2003999999999999</v>
      </c>
      <c r="AX79" s="31">
        <v>7.5999999999999998E-2</v>
      </c>
      <c r="AY79" s="31">
        <v>0.90100000000000002</v>
      </c>
      <c r="AZ79" s="3">
        <f t="shared" si="180"/>
        <v>1.0091615130479608</v>
      </c>
      <c r="BA79" s="3">
        <f t="shared" si="181"/>
        <v>0.39406029946154147</v>
      </c>
      <c r="BB79" s="3">
        <f t="shared" si="182"/>
        <v>3.1524823956923318</v>
      </c>
      <c r="BC79" s="3">
        <f t="shared" si="153"/>
        <v>3.5465426951538732</v>
      </c>
      <c r="BD79" s="18">
        <f t="shared" si="183"/>
        <v>0.11757075063543727</v>
      </c>
      <c r="BE79" s="18">
        <f t="shared" si="184"/>
        <v>69.751604965732753</v>
      </c>
      <c r="BF79" s="39">
        <f t="shared" si="154"/>
        <v>4.5195840256881094E-2</v>
      </c>
      <c r="BG79" s="35">
        <v>0.97309999999999997</v>
      </c>
      <c r="BH79" s="31">
        <v>8.6999999999999994E-2</v>
      </c>
      <c r="BI79" s="31">
        <v>0.90300000000000002</v>
      </c>
      <c r="BJ79" s="3">
        <f t="shared" si="185"/>
        <v>1.0114016051967909</v>
      </c>
      <c r="BK79" s="3">
        <f t="shared" si="186"/>
        <v>0.26010672044466326</v>
      </c>
      <c r="BL79" s="3">
        <f t="shared" si="187"/>
        <v>2.6010672044466325</v>
      </c>
      <c r="BM79" s="3">
        <f t="shared" si="155"/>
        <v>2.861173924891296</v>
      </c>
      <c r="BN79" s="18">
        <f t="shared" si="188"/>
        <v>0.16898217005804195</v>
      </c>
      <c r="BO79" s="18">
        <f t="shared" si="189"/>
        <v>60.427598962021236</v>
      </c>
      <c r="BP79" s="39">
        <f t="shared" si="156"/>
        <v>4.3044358027222035E-2</v>
      </c>
      <c r="BQ79" s="35">
        <v>0.81759999999999999</v>
      </c>
      <c r="BR79" s="31">
        <v>6.7000000000000004E-2</v>
      </c>
      <c r="BS79" s="31">
        <v>0.88100000000000001</v>
      </c>
      <c r="BT79" s="3">
        <f t="shared" si="190"/>
        <v>0.98676059155965978</v>
      </c>
      <c r="BU79" s="3">
        <f t="shared" si="191"/>
        <v>0.17478119726968594</v>
      </c>
      <c r="BV79" s="3">
        <f t="shared" si="192"/>
        <v>2.0973743672362311</v>
      </c>
      <c r="BW79" s="3">
        <f t="shared" si="157"/>
        <v>2.2721555645059168</v>
      </c>
      <c r="BX79" s="18">
        <f t="shared" si="193"/>
        <v>0.14864626296616931</v>
      </c>
      <c r="BY79" s="18">
        <f t="shared" si="194"/>
        <v>54.048879500617197</v>
      </c>
      <c r="BZ79" s="39">
        <f t="shared" si="158"/>
        <v>3.8805140580431101E-2</v>
      </c>
    </row>
    <row r="80" spans="2:78" ht="20" customHeight="1" x14ac:dyDescent="0.2">
      <c r="B80" s="16"/>
      <c r="C80" s="2"/>
      <c r="D80" s="17"/>
      <c r="E80" s="29">
        <v>50</v>
      </c>
      <c r="F80" s="22">
        <f t="shared" si="196"/>
        <v>0.99460000000000004</v>
      </c>
      <c r="G80" s="22">
        <f t="shared" si="195"/>
        <v>12.530909174501796</v>
      </c>
      <c r="H80" s="46">
        <f t="shared" si="159"/>
        <v>88953.661971830996</v>
      </c>
      <c r="I80" s="36">
        <v>1.93</v>
      </c>
      <c r="J80" s="32">
        <v>7.2999999999999995E-2</v>
      </c>
      <c r="K80" s="32">
        <v>0.95099999999999996</v>
      </c>
      <c r="L80" s="3">
        <f t="shared" si="160"/>
        <v>1.0651638167687132</v>
      </c>
      <c r="M80" s="3">
        <f t="shared" si="161"/>
        <v>1.1348456034345464</v>
      </c>
      <c r="N80" s="3">
        <f t="shared" si="162"/>
        <v>0</v>
      </c>
      <c r="O80" s="3">
        <f t="shared" si="145"/>
        <v>1.1348456034345464</v>
      </c>
      <c r="P80" s="18">
        <f t="shared" si="163"/>
        <v>0</v>
      </c>
      <c r="Q80" s="18">
        <f t="shared" si="164"/>
        <v>112.74322587816098</v>
      </c>
      <c r="R80" s="39">
        <f t="shared" si="197"/>
        <v>0</v>
      </c>
      <c r="S80" s="36">
        <v>1.7188000000000001</v>
      </c>
      <c r="T80" s="32">
        <v>0.128</v>
      </c>
      <c r="U80" s="32">
        <v>0.93400000000000005</v>
      </c>
      <c r="V80" s="3">
        <f t="shared" si="165"/>
        <v>1.0461230335036575</v>
      </c>
      <c r="W80" s="3">
        <f t="shared" si="166"/>
        <v>0.86817159031390567</v>
      </c>
      <c r="X80" s="3">
        <f t="shared" si="167"/>
        <v>1.7363431806278113</v>
      </c>
      <c r="Y80" s="3">
        <f t="shared" si="147"/>
        <v>2.6045147709417171</v>
      </c>
      <c r="Z80" s="18">
        <f t="shared" si="168"/>
        <v>5.3196106586052783E-2</v>
      </c>
      <c r="AA80" s="18">
        <f t="shared" si="169"/>
        <v>102.94430846850354</v>
      </c>
      <c r="AB80" s="39">
        <f t="shared" si="148"/>
        <v>1.6866820579586064E-2</v>
      </c>
      <c r="AC80" s="36">
        <v>1.5401</v>
      </c>
      <c r="AD80" s="32">
        <v>9.9000000000000005E-2</v>
      </c>
      <c r="AE80" s="32">
        <v>0.92600000000000005</v>
      </c>
      <c r="AF80" s="3">
        <f t="shared" si="170"/>
        <v>1.0371626649083372</v>
      </c>
      <c r="AG80" s="3">
        <f t="shared" si="171"/>
        <v>0.68514255464309426</v>
      </c>
      <c r="AH80" s="3">
        <f t="shared" si="172"/>
        <v>2.740570218572377</v>
      </c>
      <c r="AI80" s="3">
        <f t="shared" si="149"/>
        <v>3.4257127732154711</v>
      </c>
      <c r="AJ80" s="18">
        <f t="shared" si="173"/>
        <v>8.0884124507498184E-2</v>
      </c>
      <c r="AK80" s="18">
        <f t="shared" si="174"/>
        <v>94.653273709479933</v>
      </c>
      <c r="AL80" s="39">
        <f t="shared" si="150"/>
        <v>2.8953781640812887E-2</v>
      </c>
      <c r="AM80" s="36">
        <v>1.4511000000000001</v>
      </c>
      <c r="AN80" s="32">
        <v>9.5000000000000001E-2</v>
      </c>
      <c r="AO80" s="32">
        <v>0.92300000000000004</v>
      </c>
      <c r="AP80" s="3">
        <f t="shared" si="175"/>
        <v>1.0338025266850919</v>
      </c>
      <c r="AQ80" s="3">
        <f t="shared" si="176"/>
        <v>0.60430921092541257</v>
      </c>
      <c r="AR80" s="3">
        <f t="shared" si="177"/>
        <v>3.6258552655524747</v>
      </c>
      <c r="AS80" s="3">
        <f t="shared" si="151"/>
        <v>4.2301644764778876</v>
      </c>
      <c r="AT80" s="18">
        <f t="shared" si="178"/>
        <v>0.11567097264842784</v>
      </c>
      <c r="AU80" s="18">
        <f t="shared" si="179"/>
        <v>90.523995066205728</v>
      </c>
      <c r="AV80" s="39">
        <f t="shared" si="152"/>
        <v>4.0054079174263853E-2</v>
      </c>
      <c r="AW80" s="36">
        <v>1.3115000000000001</v>
      </c>
      <c r="AX80" s="32">
        <v>8.8999999999999996E-2</v>
      </c>
      <c r="AY80" s="32">
        <v>0.91800000000000004</v>
      </c>
      <c r="AZ80" s="3">
        <f t="shared" si="180"/>
        <v>1.0282022963130166</v>
      </c>
      <c r="BA80" s="3">
        <f t="shared" si="181"/>
        <v>0.48829590237186282</v>
      </c>
      <c r="BB80" s="3">
        <f t="shared" si="182"/>
        <v>3.9063672189749026</v>
      </c>
      <c r="BC80" s="3">
        <f t="shared" si="153"/>
        <v>4.3946631213467651</v>
      </c>
      <c r="BD80" s="18">
        <f t="shared" si="183"/>
        <v>0.14292608105483889</v>
      </c>
      <c r="BE80" s="18">
        <f t="shared" si="184"/>
        <v>84.047059126867751</v>
      </c>
      <c r="BF80" s="39">
        <f t="shared" si="154"/>
        <v>4.6478333204714527E-2</v>
      </c>
      <c r="BG80" s="36">
        <v>1.1506000000000001</v>
      </c>
      <c r="BH80" s="32">
        <v>7.8E-2</v>
      </c>
      <c r="BI80" s="32">
        <v>0.91500000000000004</v>
      </c>
      <c r="BJ80" s="3">
        <f t="shared" si="185"/>
        <v>1.0248421580897715</v>
      </c>
      <c r="BK80" s="3">
        <f t="shared" si="186"/>
        <v>0.37338086294103218</v>
      </c>
      <c r="BL80" s="3">
        <f t="shared" si="187"/>
        <v>3.733808629410321</v>
      </c>
      <c r="BM80" s="3">
        <f t="shared" si="155"/>
        <v>4.1071894923513534</v>
      </c>
      <c r="BN80" s="18">
        <f t="shared" si="188"/>
        <v>0.15555462226034775</v>
      </c>
      <c r="BO80" s="18">
        <f t="shared" si="189"/>
        <v>76.581880096498978</v>
      </c>
      <c r="BP80" s="39">
        <f t="shared" si="156"/>
        <v>4.8755771269985003E-2</v>
      </c>
      <c r="BQ80" s="36">
        <v>1.0032000000000001</v>
      </c>
      <c r="BR80" s="32">
        <v>6.8000000000000005E-2</v>
      </c>
      <c r="BS80" s="32">
        <v>0.91100000000000003</v>
      </c>
      <c r="BT80" s="3">
        <f t="shared" si="190"/>
        <v>1.0203619737921112</v>
      </c>
      <c r="BU80" s="3">
        <f t="shared" si="191"/>
        <v>0.28136684998078015</v>
      </c>
      <c r="BV80" s="3">
        <f t="shared" si="192"/>
        <v>3.3764021997693612</v>
      </c>
      <c r="BW80" s="3">
        <f t="shared" si="157"/>
        <v>3.6577690497501414</v>
      </c>
      <c r="BX80" s="18">
        <f t="shared" si="193"/>
        <v>0.16131436482598407</v>
      </c>
      <c r="BY80" s="18">
        <f t="shared" si="194"/>
        <v>69.743052321008889</v>
      </c>
      <c r="BZ80" s="39">
        <f t="shared" si="158"/>
        <v>4.8412022235973726E-2</v>
      </c>
    </row>
    <row r="81" spans="2:78" ht="20" customHeight="1" x14ac:dyDescent="0.2">
      <c r="B81" s="2"/>
      <c r="C81" s="2"/>
      <c r="D81" s="17"/>
      <c r="E81" s="29">
        <v>52</v>
      </c>
      <c r="F81" s="22">
        <f t="shared" si="196"/>
        <v>1.0346</v>
      </c>
      <c r="G81" s="22">
        <f t="shared" si="195"/>
        <v>13.034866913271221</v>
      </c>
      <c r="H81" s="46">
        <f t="shared" si="159"/>
        <v>92531.126760563377</v>
      </c>
      <c r="I81" s="36">
        <v>1.9541999999999999</v>
      </c>
      <c r="J81" s="32">
        <v>0.14000000000000001</v>
      </c>
      <c r="K81" s="32">
        <v>0.95099999999999996</v>
      </c>
      <c r="L81" s="3">
        <f t="shared" si="160"/>
        <v>1.0651638167687132</v>
      </c>
      <c r="M81" s="3">
        <f t="shared" si="161"/>
        <v>1.1634833678006293</v>
      </c>
      <c r="N81" s="3">
        <f t="shared" si="162"/>
        <v>0</v>
      </c>
      <c r="O81" s="3">
        <f t="shared" si="145"/>
        <v>1.1634833678006293</v>
      </c>
      <c r="P81" s="18">
        <f t="shared" si="163"/>
        <v>0</v>
      </c>
      <c r="Q81" s="18">
        <f t="shared" si="164"/>
        <v>128.16404113162127</v>
      </c>
      <c r="R81" s="39">
        <f t="shared" si="197"/>
        <v>0</v>
      </c>
      <c r="S81" s="36">
        <v>1.7958000000000001</v>
      </c>
      <c r="T81" s="32">
        <v>0.111</v>
      </c>
      <c r="U81" s="32">
        <v>0.94599999999999995</v>
      </c>
      <c r="V81" s="3">
        <f t="shared" si="165"/>
        <v>1.0595635863966379</v>
      </c>
      <c r="W81" s="3">
        <f t="shared" si="166"/>
        <v>0.97220832325682149</v>
      </c>
      <c r="X81" s="3">
        <f t="shared" si="167"/>
        <v>1.944416646513643</v>
      </c>
      <c r="Y81" s="3">
        <f t="shared" si="147"/>
        <v>2.9166249697704645</v>
      </c>
      <c r="Z81" s="18">
        <f t="shared" si="168"/>
        <v>4.7323992515433809E-2</v>
      </c>
      <c r="AA81" s="18">
        <f t="shared" si="169"/>
        <v>119.89202413412767</v>
      </c>
      <c r="AB81" s="39">
        <f t="shared" si="148"/>
        <v>1.62180650510859E-2</v>
      </c>
      <c r="AC81" s="36">
        <v>1.6698</v>
      </c>
      <c r="AD81" s="32">
        <v>0.114</v>
      </c>
      <c r="AE81" s="32">
        <v>0.93600000000000005</v>
      </c>
      <c r="AF81" s="3">
        <f t="shared" si="170"/>
        <v>1.0483631256524877</v>
      </c>
      <c r="AG81" s="3">
        <f t="shared" si="171"/>
        <v>0.82288991247692123</v>
      </c>
      <c r="AH81" s="3">
        <f t="shared" si="172"/>
        <v>3.2915596499076849</v>
      </c>
      <c r="AI81" s="3">
        <f t="shared" si="149"/>
        <v>4.114449562384606</v>
      </c>
      <c r="AJ81" s="18">
        <f t="shared" si="173"/>
        <v>9.5161804754524876E-2</v>
      </c>
      <c r="AK81" s="18">
        <f t="shared" si="174"/>
        <v>113.31201061339411</v>
      </c>
      <c r="AL81" s="39">
        <f t="shared" si="150"/>
        <v>2.904863864024141E-2</v>
      </c>
      <c r="AM81" s="36">
        <v>1.5302</v>
      </c>
      <c r="AN81" s="32">
        <v>9.5000000000000001E-2</v>
      </c>
      <c r="AO81" s="32">
        <v>0.93</v>
      </c>
      <c r="AP81" s="3">
        <f t="shared" si="175"/>
        <v>1.0416428492059973</v>
      </c>
      <c r="AQ81" s="3">
        <f t="shared" si="176"/>
        <v>0.68221838653578937</v>
      </c>
      <c r="AR81" s="3">
        <f t="shared" si="177"/>
        <v>4.0933103192147362</v>
      </c>
      <c r="AS81" s="3">
        <f t="shared" si="151"/>
        <v>4.775528705750526</v>
      </c>
      <c r="AT81" s="18">
        <f t="shared" si="178"/>
        <v>0.1174321149340206</v>
      </c>
      <c r="AU81" s="18">
        <f t="shared" si="179"/>
        <v>106.02177341105757</v>
      </c>
      <c r="AV81" s="39">
        <f t="shared" si="152"/>
        <v>3.8608204593452156E-2</v>
      </c>
      <c r="AW81" s="36">
        <v>1.4103000000000001</v>
      </c>
      <c r="AX81" s="32">
        <v>7.8E-2</v>
      </c>
      <c r="AY81" s="32">
        <v>0.92800000000000005</v>
      </c>
      <c r="AZ81" s="3">
        <f t="shared" si="180"/>
        <v>1.0394027570571671</v>
      </c>
      <c r="BA81" s="3">
        <f t="shared" si="181"/>
        <v>0.57700568464242952</v>
      </c>
      <c r="BB81" s="3">
        <f t="shared" si="182"/>
        <v>4.6160454771394361</v>
      </c>
      <c r="BC81" s="3">
        <f t="shared" si="153"/>
        <v>5.1930511617818658</v>
      </c>
      <c r="BD81" s="18">
        <f t="shared" si="183"/>
        <v>0.12800492275472453</v>
      </c>
      <c r="BE81" s="18">
        <f t="shared" si="184"/>
        <v>99.760316100454773</v>
      </c>
      <c r="BF81" s="39">
        <f t="shared" si="154"/>
        <v>4.6271359770865772E-2</v>
      </c>
      <c r="BG81" s="36">
        <v>1.2468999999999999</v>
      </c>
      <c r="BH81" s="32">
        <v>9.2999999999999999E-2</v>
      </c>
      <c r="BI81" s="32">
        <v>0.92900000000000005</v>
      </c>
      <c r="BJ81" s="3">
        <f t="shared" si="185"/>
        <v>1.0405228031315823</v>
      </c>
      <c r="BK81" s="3">
        <f t="shared" si="186"/>
        <v>0.452018079167331</v>
      </c>
      <c r="BL81" s="3">
        <f t="shared" si="187"/>
        <v>4.5201807916733099</v>
      </c>
      <c r="BM81" s="3">
        <f t="shared" si="155"/>
        <v>4.972198870840641</v>
      </c>
      <c r="BN81" s="18">
        <f t="shared" si="188"/>
        <v>0.19118794549098675</v>
      </c>
      <c r="BO81" s="18">
        <f t="shared" si="189"/>
        <v>91.227187455313</v>
      </c>
      <c r="BP81" s="39">
        <f t="shared" si="156"/>
        <v>4.954861503197705E-2</v>
      </c>
      <c r="BQ81" s="36">
        <v>1.0982000000000001</v>
      </c>
      <c r="BR81" s="32">
        <v>8.7999999999999995E-2</v>
      </c>
      <c r="BS81" s="32">
        <v>0.92300000000000004</v>
      </c>
      <c r="BT81" s="3">
        <f t="shared" si="190"/>
        <v>1.0338025266850919</v>
      </c>
      <c r="BU81" s="3">
        <f t="shared" si="191"/>
        <v>0.3461205685074441</v>
      </c>
      <c r="BV81" s="3">
        <f t="shared" si="192"/>
        <v>4.1534468220893288</v>
      </c>
      <c r="BW81" s="3">
        <f t="shared" si="157"/>
        <v>4.4995673905967726</v>
      </c>
      <c r="BX81" s="18">
        <f t="shared" si="193"/>
        <v>0.21429569669603474</v>
      </c>
      <c r="BY81" s="18">
        <f t="shared" si="194"/>
        <v>83.461727054256826</v>
      </c>
      <c r="BZ81" s="39">
        <f t="shared" si="158"/>
        <v>4.976468818323463E-2</v>
      </c>
    </row>
    <row r="82" spans="2:78" ht="20" customHeight="1" x14ac:dyDescent="0.2">
      <c r="B82" s="17"/>
      <c r="C82" s="17"/>
      <c r="D82" s="17"/>
      <c r="E82" s="29">
        <v>54</v>
      </c>
      <c r="F82" s="22">
        <f t="shared" si="196"/>
        <v>1.0746</v>
      </c>
      <c r="G82" s="22">
        <f t="shared" si="195"/>
        <v>13.538824652040649</v>
      </c>
      <c r="H82" s="46">
        <f t="shared" si="159"/>
        <v>96108.591549295772</v>
      </c>
      <c r="I82" s="35">
        <v>1.9810000000000001</v>
      </c>
      <c r="J82" s="31">
        <v>0.14699999999999999</v>
      </c>
      <c r="K82" s="32">
        <v>0.94699999999999995</v>
      </c>
      <c r="L82" s="3">
        <f t="shared" si="160"/>
        <v>1.0606836324710531</v>
      </c>
      <c r="M82" s="3">
        <f t="shared" si="161"/>
        <v>1.1855777403138434</v>
      </c>
      <c r="N82" s="3">
        <f t="shared" si="162"/>
        <v>0</v>
      </c>
      <c r="O82" s="3">
        <f t="shared" si="145"/>
        <v>1.1855777403138434</v>
      </c>
      <c r="P82" s="18">
        <f t="shared" si="163"/>
        <v>0</v>
      </c>
      <c r="Q82" s="18">
        <f t="shared" si="164"/>
        <v>145.17976585640955</v>
      </c>
      <c r="R82" s="39">
        <f t="shared" si="197"/>
        <v>0</v>
      </c>
      <c r="S82" s="35">
        <v>1.8463000000000001</v>
      </c>
      <c r="T82" s="31">
        <v>0.17699999999999999</v>
      </c>
      <c r="U82" s="32">
        <v>0.94499999999999995</v>
      </c>
      <c r="V82" s="3">
        <f t="shared" si="165"/>
        <v>1.058443540322223</v>
      </c>
      <c r="W82" s="3">
        <f t="shared" si="166"/>
        <v>1.0254849332963201</v>
      </c>
      <c r="X82" s="3">
        <f t="shared" si="167"/>
        <v>2.0509698665926401</v>
      </c>
      <c r="Y82" s="3">
        <f t="shared" si="147"/>
        <v>3.0764547998889604</v>
      </c>
      <c r="Z82" s="18">
        <f t="shared" si="168"/>
        <v>7.5303126639505266E-2</v>
      </c>
      <c r="AA82" s="18">
        <f t="shared" si="169"/>
        <v>137.29757542478586</v>
      </c>
      <c r="AB82" s="39">
        <f t="shared" si="148"/>
        <v>1.493813609051093E-2</v>
      </c>
      <c r="AC82" s="35">
        <v>1.7665</v>
      </c>
      <c r="AD82" s="31">
        <v>0.104</v>
      </c>
      <c r="AE82" s="32">
        <v>0.94099999999999995</v>
      </c>
      <c r="AF82" s="3">
        <f t="shared" si="170"/>
        <v>1.0539633560245627</v>
      </c>
      <c r="AG82" s="3">
        <f t="shared" si="171"/>
        <v>0.93082418333438388</v>
      </c>
      <c r="AH82" s="3">
        <f t="shared" si="172"/>
        <v>3.7232967333375355</v>
      </c>
      <c r="AI82" s="3">
        <f t="shared" si="149"/>
        <v>4.6541209166719195</v>
      </c>
      <c r="AJ82" s="18">
        <f t="shared" si="173"/>
        <v>8.7744258296930888E-2</v>
      </c>
      <c r="AK82" s="18">
        <f t="shared" si="174"/>
        <v>132.62794813121815</v>
      </c>
      <c r="AL82" s="39">
        <f t="shared" si="150"/>
        <v>2.8073243881099753E-2</v>
      </c>
      <c r="AM82" s="35">
        <v>1.62</v>
      </c>
      <c r="AN82" s="31">
        <v>0.11700000000000001</v>
      </c>
      <c r="AO82" s="32">
        <v>0.93500000000000005</v>
      </c>
      <c r="AP82" s="3">
        <f t="shared" si="175"/>
        <v>1.0472430795780725</v>
      </c>
      <c r="AQ82" s="3">
        <f t="shared" si="176"/>
        <v>0.77288410970631316</v>
      </c>
      <c r="AR82" s="3">
        <f t="shared" si="177"/>
        <v>4.6373046582378787</v>
      </c>
      <c r="AS82" s="3">
        <f t="shared" si="151"/>
        <v>5.4101887679441916</v>
      </c>
      <c r="AT82" s="18">
        <f t="shared" si="178"/>
        <v>0.14618622912717283</v>
      </c>
      <c r="AU82" s="18">
        <f t="shared" si="179"/>
        <v>124.05526143312709</v>
      </c>
      <c r="AV82" s="39">
        <f t="shared" si="152"/>
        <v>3.7380959136002888E-2</v>
      </c>
      <c r="AW82" s="35">
        <v>1.4468000000000001</v>
      </c>
      <c r="AX82" s="31">
        <v>8.4000000000000005E-2</v>
      </c>
      <c r="AY82" s="32">
        <v>0.93400000000000005</v>
      </c>
      <c r="AZ82" s="3">
        <f t="shared" si="180"/>
        <v>1.0461230335036575</v>
      </c>
      <c r="BA82" s="3">
        <f t="shared" si="181"/>
        <v>0.61513704241065725</v>
      </c>
      <c r="BB82" s="3">
        <f t="shared" si="182"/>
        <v>4.921096339285258</v>
      </c>
      <c r="BC82" s="3">
        <f t="shared" si="153"/>
        <v>5.5362333816959151</v>
      </c>
      <c r="BD82" s="18">
        <f t="shared" si="183"/>
        <v>0.13963977978838854</v>
      </c>
      <c r="BE82" s="18">
        <f t="shared" si="184"/>
        <v>113.9201806405716</v>
      </c>
      <c r="BF82" s="39">
        <f t="shared" si="154"/>
        <v>4.3197757514199867E-2</v>
      </c>
      <c r="BG82" s="35">
        <v>1.2927999999999999</v>
      </c>
      <c r="BH82" s="31">
        <v>9.2999999999999999E-2</v>
      </c>
      <c r="BI82" s="32">
        <v>0.93400000000000005</v>
      </c>
      <c r="BJ82" s="3">
        <f t="shared" si="185"/>
        <v>1.0461230335036575</v>
      </c>
      <c r="BK82" s="3">
        <f t="shared" si="186"/>
        <v>0.49115386606700362</v>
      </c>
      <c r="BL82" s="3">
        <f t="shared" si="187"/>
        <v>4.9115386606700353</v>
      </c>
      <c r="BM82" s="3">
        <f t="shared" si="155"/>
        <v>5.4026925267370389</v>
      </c>
      <c r="BN82" s="18">
        <f t="shared" si="188"/>
        <v>0.19325148095714487</v>
      </c>
      <c r="BO82" s="18">
        <f t="shared" si="189"/>
        <v>104.90861919684444</v>
      </c>
      <c r="BP82" s="39">
        <f t="shared" si="156"/>
        <v>4.6817303461542177E-2</v>
      </c>
      <c r="BQ82" s="35">
        <v>1.1217999999999999</v>
      </c>
      <c r="BR82" s="31">
        <v>7.5999999999999998E-2</v>
      </c>
      <c r="BS82" s="32">
        <v>0.92800000000000005</v>
      </c>
      <c r="BT82" s="3">
        <f t="shared" si="190"/>
        <v>1.0394027570571671</v>
      </c>
      <c r="BU82" s="3">
        <f t="shared" si="191"/>
        <v>0.36507992392813426</v>
      </c>
      <c r="BV82" s="3">
        <f t="shared" si="192"/>
        <v>4.3809590871376107</v>
      </c>
      <c r="BW82" s="3">
        <f t="shared" si="157"/>
        <v>4.7460390110657453</v>
      </c>
      <c r="BX82" s="18">
        <f t="shared" si="193"/>
        <v>0.18708411787228968</v>
      </c>
      <c r="BY82" s="18">
        <f t="shared" si="194"/>
        <v>94.902274996342214</v>
      </c>
      <c r="BZ82" s="39">
        <f t="shared" si="158"/>
        <v>4.6162845804344148E-2</v>
      </c>
    </row>
    <row r="83" spans="2:78" ht="20" customHeight="1" x14ac:dyDescent="0.2">
      <c r="B83" s="17"/>
      <c r="C83" s="17"/>
      <c r="D83" s="17"/>
      <c r="E83" s="29">
        <v>56</v>
      </c>
      <c r="F83" s="22">
        <f t="shared" si="196"/>
        <v>1.1146</v>
      </c>
      <c r="G83" s="22">
        <f t="shared" si="195"/>
        <v>14.042782390810077</v>
      </c>
      <c r="H83" s="46">
        <f t="shared" si="159"/>
        <v>99686.056338028182</v>
      </c>
      <c r="I83" s="36">
        <v>2.0318000000000001</v>
      </c>
      <c r="J83" s="32">
        <v>0.123</v>
      </c>
      <c r="K83" s="32">
        <v>0.95799999999999996</v>
      </c>
      <c r="L83" s="3">
        <f t="shared" si="160"/>
        <v>1.0730041392896186</v>
      </c>
      <c r="M83" s="3">
        <f t="shared" si="161"/>
        <v>1.2763037865648053</v>
      </c>
      <c r="N83" s="3">
        <f t="shared" si="162"/>
        <v>0</v>
      </c>
      <c r="O83" s="3">
        <f t="shared" si="145"/>
        <v>1.2763037865648053</v>
      </c>
      <c r="P83" s="18">
        <f t="shared" si="163"/>
        <v>0</v>
      </c>
      <c r="Q83" s="18">
        <f t="shared" si="164"/>
        <v>165.3199747826884</v>
      </c>
      <c r="R83" s="39">
        <f t="shared" si="197"/>
        <v>0</v>
      </c>
      <c r="S83" s="36">
        <v>1.9016</v>
      </c>
      <c r="T83" s="32">
        <v>0.13200000000000001</v>
      </c>
      <c r="U83" s="32">
        <v>0.95</v>
      </c>
      <c r="V83" s="3">
        <f t="shared" si="165"/>
        <v>1.0640437706942982</v>
      </c>
      <c r="W83" s="3">
        <f t="shared" si="166"/>
        <v>1.0993770727049812</v>
      </c>
      <c r="X83" s="3">
        <f t="shared" si="167"/>
        <v>2.1987541454099624</v>
      </c>
      <c r="Y83" s="3">
        <f t="shared" si="147"/>
        <v>3.2981312181149436</v>
      </c>
      <c r="Z83" s="18">
        <f t="shared" si="168"/>
        <v>5.6754103413597663E-2</v>
      </c>
      <c r="AA83" s="18">
        <f t="shared" si="169"/>
        <v>156.8182524046546</v>
      </c>
      <c r="AB83" s="39">
        <f t="shared" si="148"/>
        <v>1.402103461615097E-2</v>
      </c>
      <c r="AC83" s="36">
        <v>1.7690999999999999</v>
      </c>
      <c r="AD83" s="32">
        <v>0.1</v>
      </c>
      <c r="AE83" s="32">
        <v>0.94499999999999995</v>
      </c>
      <c r="AF83" s="3">
        <f t="shared" si="170"/>
        <v>1.058443540322223</v>
      </c>
      <c r="AG83" s="3">
        <f t="shared" si="171"/>
        <v>0.94151991274425673</v>
      </c>
      <c r="AH83" s="3">
        <f t="shared" si="172"/>
        <v>3.7660796509770269</v>
      </c>
      <c r="AI83" s="3">
        <f t="shared" si="149"/>
        <v>4.707599563721284</v>
      </c>
      <c r="AJ83" s="18">
        <f t="shared" si="173"/>
        <v>8.5088278688706512E-2</v>
      </c>
      <c r="AK83" s="18">
        <f t="shared" si="174"/>
        <v>148.16634599075689</v>
      </c>
      <c r="AL83" s="39">
        <f t="shared" si="150"/>
        <v>2.5417915423330797E-2</v>
      </c>
      <c r="AM83" s="36">
        <v>1.6904999999999999</v>
      </c>
      <c r="AN83" s="32">
        <v>7.3999999999999996E-2</v>
      </c>
      <c r="AO83" s="32">
        <v>0.93899999999999995</v>
      </c>
      <c r="AP83" s="3">
        <f t="shared" si="175"/>
        <v>1.0517232638757326</v>
      </c>
      <c r="AQ83" s="3">
        <f t="shared" si="176"/>
        <v>0.84883379561932926</v>
      </c>
      <c r="AR83" s="3">
        <f t="shared" si="177"/>
        <v>5.0930027737159751</v>
      </c>
      <c r="AS83" s="3">
        <f t="shared" si="151"/>
        <v>5.9418365693353046</v>
      </c>
      <c r="AT83" s="18">
        <f t="shared" si="178"/>
        <v>9.3252457224366994E-2</v>
      </c>
      <c r="AU83" s="18">
        <f t="shared" si="179"/>
        <v>143.03396980862587</v>
      </c>
      <c r="AV83" s="39">
        <f t="shared" si="152"/>
        <v>3.5606945542588406E-2</v>
      </c>
      <c r="AW83" s="36">
        <v>1.4593</v>
      </c>
      <c r="AX83" s="32">
        <v>0.08</v>
      </c>
      <c r="AY83" s="32">
        <v>0.93799999999999994</v>
      </c>
      <c r="AZ83" s="3">
        <f t="shared" si="180"/>
        <v>1.0506032178013176</v>
      </c>
      <c r="BA83" s="3">
        <f t="shared" si="181"/>
        <v>0.63118398248420482</v>
      </c>
      <c r="BB83" s="3">
        <f t="shared" si="182"/>
        <v>5.0494718598736386</v>
      </c>
      <c r="BC83" s="3">
        <f t="shared" si="153"/>
        <v>5.6806558423578437</v>
      </c>
      <c r="BD83" s="18">
        <f t="shared" si="183"/>
        <v>0.13413180858244514</v>
      </c>
      <c r="BE83" s="18">
        <f t="shared" si="184"/>
        <v>127.93720933396058</v>
      </c>
      <c r="BF83" s="39">
        <f t="shared" si="154"/>
        <v>3.9468360191387025E-2</v>
      </c>
      <c r="BG83" s="36">
        <v>1.3219000000000001</v>
      </c>
      <c r="BH83" s="32">
        <v>8.7999999999999995E-2</v>
      </c>
      <c r="BI83" s="32">
        <v>0.94</v>
      </c>
      <c r="BJ83" s="3">
        <f t="shared" si="185"/>
        <v>1.0528433099501477</v>
      </c>
      <c r="BK83" s="3">
        <f t="shared" si="186"/>
        <v>0.52013255848701645</v>
      </c>
      <c r="BL83" s="3">
        <f t="shared" si="187"/>
        <v>5.2013255848701645</v>
      </c>
      <c r="BM83" s="3">
        <f t="shared" si="155"/>
        <v>5.7214581433571805</v>
      </c>
      <c r="BN83" s="18">
        <f t="shared" si="188"/>
        <v>0.18521856242384072</v>
      </c>
      <c r="BO83" s="18">
        <f t="shared" si="189"/>
        <v>118.9653456262659</v>
      </c>
      <c r="BP83" s="39">
        <f t="shared" si="156"/>
        <v>4.3721350595746798E-2</v>
      </c>
      <c r="BQ83" s="36">
        <v>1.1518999999999999</v>
      </c>
      <c r="BR83" s="32">
        <v>9.2999999999999999E-2</v>
      </c>
      <c r="BS83" s="32">
        <v>0.93700000000000006</v>
      </c>
      <c r="BT83" s="3">
        <f t="shared" si="190"/>
        <v>1.0494831717269026</v>
      </c>
      <c r="BU83" s="3">
        <f t="shared" si="191"/>
        <v>0.39243692665897068</v>
      </c>
      <c r="BV83" s="3">
        <f t="shared" si="192"/>
        <v>4.7092431199076481</v>
      </c>
      <c r="BW83" s="3">
        <f t="shared" si="157"/>
        <v>5.101680046566619</v>
      </c>
      <c r="BX83" s="18">
        <f t="shared" si="193"/>
        <v>0.23339390269724308</v>
      </c>
      <c r="BY83" s="18">
        <f t="shared" si="194"/>
        <v>107.8647864537179</v>
      </c>
      <c r="BZ83" s="39">
        <f t="shared" si="158"/>
        <v>4.3658762741149701E-2</v>
      </c>
    </row>
    <row r="84" spans="2:78" ht="20" customHeight="1" x14ac:dyDescent="0.2">
      <c r="B84" s="17"/>
      <c r="C84" s="17"/>
      <c r="D84" s="19"/>
      <c r="E84" s="29">
        <v>58</v>
      </c>
      <c r="F84" s="22">
        <f t="shared" si="196"/>
        <v>1.1545999999999998</v>
      </c>
      <c r="G84" s="22">
        <f t="shared" si="195"/>
        <v>14.546740129579501</v>
      </c>
      <c r="H84" s="46">
        <f t="shared" si="159"/>
        <v>103263.52112676055</v>
      </c>
      <c r="I84" s="37">
        <v>2.0072999999999999</v>
      </c>
      <c r="J84" s="33">
        <v>0.10199999999999999</v>
      </c>
      <c r="K84" s="33">
        <v>0.96199999999999997</v>
      </c>
      <c r="L84" s="3">
        <f t="shared" si="160"/>
        <v>1.0774843235872789</v>
      </c>
      <c r="M84" s="3">
        <f t="shared" si="161"/>
        <v>1.2561336238721734</v>
      </c>
      <c r="N84" s="3">
        <f t="shared" si="162"/>
        <v>0</v>
      </c>
      <c r="O84" s="3">
        <f t="shared" si="145"/>
        <v>1.2561336238721734</v>
      </c>
      <c r="P84" s="18">
        <f t="shared" si="163"/>
        <v>0</v>
      </c>
      <c r="Q84" s="18">
        <f t="shared" si="164"/>
        <v>181.9867540195458</v>
      </c>
      <c r="R84" s="39">
        <f t="shared" si="197"/>
        <v>0</v>
      </c>
      <c r="S84" s="37">
        <v>1.9052</v>
      </c>
      <c r="T84" s="33">
        <v>0.11799999999999999</v>
      </c>
      <c r="U84" s="33">
        <v>0.95399999999999996</v>
      </c>
      <c r="V84" s="3">
        <f t="shared" si="165"/>
        <v>1.0685239549919585</v>
      </c>
      <c r="W84" s="3">
        <f t="shared" si="166"/>
        <v>1.112856130711676</v>
      </c>
      <c r="X84" s="3">
        <f t="shared" si="167"/>
        <v>2.225712261423352</v>
      </c>
      <c r="Y84" s="3">
        <f t="shared" si="147"/>
        <v>3.338568392135028</v>
      </c>
      <c r="Z84" s="18">
        <f t="shared" si="168"/>
        <v>5.1162868082931579E-2</v>
      </c>
      <c r="AA84" s="18">
        <f t="shared" si="169"/>
        <v>174.57605422877663</v>
      </c>
      <c r="AB84" s="39">
        <f t="shared" si="148"/>
        <v>1.2749241419482558E-2</v>
      </c>
      <c r="AC84" s="37">
        <v>1.7981</v>
      </c>
      <c r="AD84" s="33">
        <v>9.0999999999999998E-2</v>
      </c>
      <c r="AE84" s="33">
        <v>0.95199999999999996</v>
      </c>
      <c r="AF84" s="3">
        <f t="shared" si="170"/>
        <v>1.0662838628431284</v>
      </c>
      <c r="AG84" s="3">
        <f t="shared" si="171"/>
        <v>0.98710353322362621</v>
      </c>
      <c r="AH84" s="3">
        <f t="shared" si="172"/>
        <v>3.9484141328945048</v>
      </c>
      <c r="AI84" s="3">
        <f t="shared" si="149"/>
        <v>4.9355176661181313</v>
      </c>
      <c r="AJ84" s="18">
        <f t="shared" si="173"/>
        <v>7.8581698238131534E-2</v>
      </c>
      <c r="AK84" s="18">
        <f t="shared" si="174"/>
        <v>166.80244063826359</v>
      </c>
      <c r="AL84" s="39">
        <f t="shared" si="150"/>
        <v>2.3671201199371179E-2</v>
      </c>
      <c r="AM84" s="37">
        <v>1.6384000000000001</v>
      </c>
      <c r="AN84" s="33">
        <v>8.7999999999999995E-2</v>
      </c>
      <c r="AO84" s="33">
        <v>0.94599999999999995</v>
      </c>
      <c r="AP84" s="3">
        <f t="shared" si="175"/>
        <v>1.0595635863966379</v>
      </c>
      <c r="AQ84" s="3">
        <f t="shared" si="176"/>
        <v>0.80925106379637035</v>
      </c>
      <c r="AR84" s="3">
        <f t="shared" si="177"/>
        <v>4.8555063827782217</v>
      </c>
      <c r="AS84" s="3">
        <f t="shared" si="151"/>
        <v>5.6647574465745922</v>
      </c>
      <c r="AT84" s="18">
        <f t="shared" si="178"/>
        <v>0.11255436057724799</v>
      </c>
      <c r="AU84" s="18">
        <f t="shared" si="179"/>
        <v>155.21097387444533</v>
      </c>
      <c r="AV84" s="39">
        <f t="shared" si="152"/>
        <v>3.1283267294656511E-2</v>
      </c>
      <c r="AW84" s="37">
        <v>1.5158</v>
      </c>
      <c r="AX84" s="33">
        <v>5.6000000000000001E-2</v>
      </c>
      <c r="AY84" s="33">
        <v>0.94199999999999995</v>
      </c>
      <c r="AZ84" s="3">
        <f t="shared" si="180"/>
        <v>1.0550834020989779</v>
      </c>
      <c r="BA84" s="3">
        <f t="shared" si="181"/>
        <v>0.68682601815442001</v>
      </c>
      <c r="BB84" s="3">
        <f t="shared" si="182"/>
        <v>5.4946081452353601</v>
      </c>
      <c r="BC84" s="3">
        <f t="shared" si="153"/>
        <v>6.1814341633897802</v>
      </c>
      <c r="BD84" s="18">
        <f t="shared" si="183"/>
        <v>9.4694760359412586E-2</v>
      </c>
      <c r="BE84" s="18">
        <f t="shared" si="184"/>
        <v>146.3123275047264</v>
      </c>
      <c r="BF84" s="39">
        <f t="shared" si="154"/>
        <v>3.7553965813699908E-2</v>
      </c>
      <c r="BG84" s="37">
        <v>1.3019000000000001</v>
      </c>
      <c r="BH84" s="33">
        <v>7.4999999999999997E-2</v>
      </c>
      <c r="BI84" s="33">
        <v>0.94499999999999995</v>
      </c>
      <c r="BJ84" s="3">
        <f t="shared" si="185"/>
        <v>1.058443540322223</v>
      </c>
      <c r="BK84" s="3">
        <f t="shared" si="186"/>
        <v>0.50989411389647854</v>
      </c>
      <c r="BL84" s="3">
        <f t="shared" si="187"/>
        <v>5.0989411389647854</v>
      </c>
      <c r="BM84" s="3">
        <f t="shared" si="155"/>
        <v>5.6088352528612635</v>
      </c>
      <c r="BN84" s="18">
        <f t="shared" si="188"/>
        <v>0.15954052254132473</v>
      </c>
      <c r="BO84" s="18">
        <f t="shared" si="189"/>
        <v>130.78687515168494</v>
      </c>
      <c r="BP84" s="39">
        <f t="shared" si="156"/>
        <v>3.8986642452089319E-2</v>
      </c>
      <c r="BQ84" s="37">
        <v>1.1664000000000001</v>
      </c>
      <c r="BR84" s="33">
        <v>7.4999999999999997E-2</v>
      </c>
      <c r="BS84" s="33">
        <v>0.94099999999999995</v>
      </c>
      <c r="BT84" s="3">
        <f t="shared" si="190"/>
        <v>1.0539633560245627</v>
      </c>
      <c r="BU84" s="3">
        <f t="shared" si="191"/>
        <v>0.40582182201310879</v>
      </c>
      <c r="BV84" s="3">
        <f t="shared" si="192"/>
        <v>4.869861864157305</v>
      </c>
      <c r="BW84" s="3">
        <f t="shared" si="157"/>
        <v>5.2756836861704137</v>
      </c>
      <c r="BX84" s="18">
        <f t="shared" si="193"/>
        <v>0.1898313280462447</v>
      </c>
      <c r="BY84" s="18">
        <f t="shared" si="194"/>
        <v>120.95191117862687</v>
      </c>
      <c r="BZ84" s="39">
        <f t="shared" si="158"/>
        <v>4.0262793838497415E-2</v>
      </c>
    </row>
    <row r="85" spans="2:78" ht="20" customHeight="1" x14ac:dyDescent="0.2">
      <c r="B85" s="17"/>
      <c r="C85" s="17"/>
      <c r="D85" s="19"/>
      <c r="E85" s="29">
        <v>60</v>
      </c>
      <c r="F85" s="22">
        <f t="shared" si="196"/>
        <v>1.1945999999999999</v>
      </c>
      <c r="G85" s="22">
        <f t="shared" si="195"/>
        <v>15.050697868348928</v>
      </c>
      <c r="H85" s="46">
        <f t="shared" si="159"/>
        <v>106840.98591549294</v>
      </c>
      <c r="I85" s="37">
        <v>2.0177</v>
      </c>
      <c r="J85" s="33">
        <v>9.0999999999999998E-2</v>
      </c>
      <c r="K85" s="33">
        <v>0.96699999999999997</v>
      </c>
      <c r="L85" s="3">
        <f t="shared" si="160"/>
        <v>1.0830845539593541</v>
      </c>
      <c r="M85" s="3">
        <f t="shared" si="161"/>
        <v>1.2824110861521218</v>
      </c>
      <c r="N85" s="3">
        <f t="shared" si="162"/>
        <v>0</v>
      </c>
      <c r="O85" s="3">
        <f t="shared" si="145"/>
        <v>1.2824110861521218</v>
      </c>
      <c r="P85" s="18">
        <f t="shared" si="163"/>
        <v>0</v>
      </c>
      <c r="Q85" s="18">
        <f t="shared" si="164"/>
        <v>202.39991687623882</v>
      </c>
      <c r="R85" s="39">
        <f t="shared" si="197"/>
        <v>0</v>
      </c>
      <c r="S85" s="37">
        <v>1.9104000000000001</v>
      </c>
      <c r="T85" s="33">
        <v>9.9000000000000005E-2</v>
      </c>
      <c r="U85" s="33">
        <v>0.96</v>
      </c>
      <c r="V85" s="3">
        <f t="shared" si="165"/>
        <v>1.0752442314384487</v>
      </c>
      <c r="W85" s="3">
        <f t="shared" si="166"/>
        <v>1.1330581854057238</v>
      </c>
      <c r="X85" s="3">
        <f t="shared" si="167"/>
        <v>2.2661163708114476</v>
      </c>
      <c r="Y85" s="3">
        <f t="shared" si="147"/>
        <v>3.3991745562171714</v>
      </c>
      <c r="Z85" s="18">
        <f t="shared" si="168"/>
        <v>4.3466411390004102E-2</v>
      </c>
      <c r="AA85" s="18">
        <f t="shared" si="169"/>
        <v>193.77398404833224</v>
      </c>
      <c r="AB85" s="39">
        <f t="shared" si="148"/>
        <v>1.1694636831362355E-2</v>
      </c>
      <c r="AC85" s="37">
        <v>1.7835000000000001</v>
      </c>
      <c r="AD85" s="33">
        <v>0.09</v>
      </c>
      <c r="AE85" s="33">
        <v>0.95799999999999996</v>
      </c>
      <c r="AF85" s="3">
        <f t="shared" si="170"/>
        <v>1.0730041392896186</v>
      </c>
      <c r="AG85" s="3">
        <f t="shared" si="171"/>
        <v>0.98341849804515147</v>
      </c>
      <c r="AH85" s="3">
        <f t="shared" si="172"/>
        <v>3.9336739921806059</v>
      </c>
      <c r="AI85" s="3">
        <f t="shared" si="149"/>
        <v>4.9170924902257571</v>
      </c>
      <c r="AJ85" s="18">
        <f t="shared" si="173"/>
        <v>7.8700890906991242E-2</v>
      </c>
      <c r="AK85" s="18">
        <f t="shared" si="174"/>
        <v>183.57239154263468</v>
      </c>
      <c r="AL85" s="39">
        <f t="shared" si="150"/>
        <v>2.1428461867954749E-2</v>
      </c>
      <c r="AM85" s="37">
        <v>1.6259999999999999</v>
      </c>
      <c r="AN85" s="33">
        <v>6.7000000000000004E-2</v>
      </c>
      <c r="AO85" s="33">
        <v>0.95499999999999996</v>
      </c>
      <c r="AP85" s="3">
        <f t="shared" si="175"/>
        <v>1.0696440010663735</v>
      </c>
      <c r="AQ85" s="3">
        <f t="shared" si="176"/>
        <v>0.81228597225041299</v>
      </c>
      <c r="AR85" s="3">
        <f t="shared" si="177"/>
        <v>4.8737158335024775</v>
      </c>
      <c r="AS85" s="3">
        <f t="shared" si="151"/>
        <v>5.6860018057528903</v>
      </c>
      <c r="AT85" s="18">
        <f t="shared" si="178"/>
        <v>8.7333110000193628E-2</v>
      </c>
      <c r="AU85" s="18">
        <f t="shared" si="179"/>
        <v>170.91084056038594</v>
      </c>
      <c r="AV85" s="39">
        <f t="shared" si="152"/>
        <v>2.851613050127446E-2</v>
      </c>
      <c r="AW85" s="37">
        <v>1.5001</v>
      </c>
      <c r="AX85" s="33">
        <v>0.05</v>
      </c>
      <c r="AY85" s="33">
        <v>0.95</v>
      </c>
      <c r="AZ85" s="3">
        <f t="shared" si="180"/>
        <v>1.0640437706942982</v>
      </c>
      <c r="BA85" s="3">
        <f t="shared" si="181"/>
        <v>0.6841459498374366</v>
      </c>
      <c r="BB85" s="3">
        <f t="shared" si="182"/>
        <v>5.4731675986994928</v>
      </c>
      <c r="BC85" s="3">
        <f t="shared" si="153"/>
        <v>6.157313548536929</v>
      </c>
      <c r="BD85" s="18">
        <f t="shared" si="183"/>
        <v>8.5991065778178249E-2</v>
      </c>
      <c r="BE85" s="18">
        <f t="shared" si="184"/>
        <v>160.78963885457568</v>
      </c>
      <c r="BF85" s="39">
        <f t="shared" si="154"/>
        <v>3.4039305254299594E-2</v>
      </c>
      <c r="BG85" s="37">
        <v>1.3532</v>
      </c>
      <c r="BH85" s="33">
        <v>7.5999999999999998E-2</v>
      </c>
      <c r="BI85" s="33">
        <v>0.94499999999999995</v>
      </c>
      <c r="BJ85" s="3">
        <f t="shared" si="185"/>
        <v>1.058443540322223</v>
      </c>
      <c r="BK85" s="3">
        <f t="shared" si="186"/>
        <v>0.55086949413976305</v>
      </c>
      <c r="BL85" s="3">
        <f t="shared" si="187"/>
        <v>5.5086949413976294</v>
      </c>
      <c r="BM85" s="3">
        <f t="shared" si="155"/>
        <v>6.0595644355373928</v>
      </c>
      <c r="BN85" s="18">
        <f t="shared" si="188"/>
        <v>0.16166772950854238</v>
      </c>
      <c r="BO85" s="18">
        <f t="shared" si="189"/>
        <v>148.98023035113226</v>
      </c>
      <c r="BP85" s="39">
        <f t="shared" si="156"/>
        <v>3.6976013048269279E-2</v>
      </c>
      <c r="BQ85" s="37">
        <v>1.2199</v>
      </c>
      <c r="BR85" s="33">
        <v>8.1000000000000003E-2</v>
      </c>
      <c r="BS85" s="33">
        <v>0.95199999999999996</v>
      </c>
      <c r="BT85" s="3">
        <f t="shared" si="190"/>
        <v>1.0662838628431284</v>
      </c>
      <c r="BU85" s="3">
        <f t="shared" si="191"/>
        <v>0.45434262927973929</v>
      </c>
      <c r="BV85" s="3">
        <f t="shared" si="192"/>
        <v>5.4521115513568708</v>
      </c>
      <c r="BW85" s="3">
        <f t="shared" si="157"/>
        <v>5.9064541806366098</v>
      </c>
      <c r="BX85" s="18">
        <f t="shared" si="193"/>
        <v>0.20983904035017542</v>
      </c>
      <c r="BY85" s="18">
        <f t="shared" si="194"/>
        <v>138.26413672615604</v>
      </c>
      <c r="BZ85" s="39">
        <f t="shared" si="158"/>
        <v>3.9432579412514213E-2</v>
      </c>
    </row>
    <row r="86" spans="2:78" ht="20" customHeight="1" x14ac:dyDescent="0.2">
      <c r="B86" s="19"/>
      <c r="C86" s="19"/>
      <c r="D86" s="19"/>
      <c r="E86" s="29">
        <v>62</v>
      </c>
      <c r="F86" s="22">
        <f t="shared" si="196"/>
        <v>1.2345999999999999</v>
      </c>
      <c r="G86" s="22">
        <f t="shared" si="195"/>
        <v>15.554655607118354</v>
      </c>
      <c r="H86" s="46">
        <f t="shared" si="159"/>
        <v>110418.45070422534</v>
      </c>
      <c r="I86" s="37">
        <v>1.98</v>
      </c>
      <c r="J86" s="33">
        <v>0.33200000000000002</v>
      </c>
      <c r="K86" s="33">
        <v>0.98899999999999999</v>
      </c>
      <c r="L86" s="3">
        <f t="shared" si="160"/>
        <v>1.1077255675964852</v>
      </c>
      <c r="M86" s="3">
        <f t="shared" si="161"/>
        <v>1.2917667192448177</v>
      </c>
      <c r="N86" s="3">
        <f t="shared" si="162"/>
        <v>0</v>
      </c>
      <c r="O86" s="3">
        <f t="shared" si="145"/>
        <v>1.2917667192448177</v>
      </c>
      <c r="P86" s="18">
        <f t="shared" si="163"/>
        <v>0</v>
      </c>
      <c r="Q86" s="18">
        <f t="shared" si="164"/>
        <v>220.07429404225084</v>
      </c>
      <c r="R86" s="39">
        <f t="shared" si="197"/>
        <v>0</v>
      </c>
      <c r="S86" s="37">
        <v>1.8996999999999999</v>
      </c>
      <c r="T86" s="33">
        <v>0.108</v>
      </c>
      <c r="U86" s="33">
        <v>0.96799999999999997</v>
      </c>
      <c r="V86" s="3">
        <f t="shared" si="165"/>
        <v>1.0842046000337691</v>
      </c>
      <c r="W86" s="3">
        <f t="shared" si="166"/>
        <v>1.1391525525731365</v>
      </c>
      <c r="X86" s="3">
        <f t="shared" si="167"/>
        <v>2.278305105146273</v>
      </c>
      <c r="Y86" s="3">
        <f t="shared" si="147"/>
        <v>3.4174576577194093</v>
      </c>
      <c r="Z86" s="18">
        <f t="shared" si="168"/>
        <v>4.8211494633412878E-2</v>
      </c>
      <c r="AA86" s="18">
        <f t="shared" si="169"/>
        <v>212.948501376286</v>
      </c>
      <c r="AB86" s="39">
        <f t="shared" si="148"/>
        <v>1.0698854842469371E-2</v>
      </c>
      <c r="AC86" s="37">
        <v>1.786</v>
      </c>
      <c r="AD86" s="33">
        <v>8.2000000000000003E-2</v>
      </c>
      <c r="AE86" s="33">
        <v>0.95899999999999996</v>
      </c>
      <c r="AF86" s="3">
        <f t="shared" si="170"/>
        <v>1.0741241853640338</v>
      </c>
      <c r="AG86" s="3">
        <f t="shared" si="171"/>
        <v>0.988237320853948</v>
      </c>
      <c r="AH86" s="3">
        <f t="shared" si="172"/>
        <v>3.952949283415792</v>
      </c>
      <c r="AI86" s="3">
        <f t="shared" si="149"/>
        <v>4.9411866042697401</v>
      </c>
      <c r="AJ86" s="18">
        <f t="shared" si="173"/>
        <v>7.1855032110882469E-2</v>
      </c>
      <c r="AK86" s="18">
        <f t="shared" si="174"/>
        <v>202.85880491152636</v>
      </c>
      <c r="AL86" s="39">
        <f t="shared" si="150"/>
        <v>1.9486210052059649E-2</v>
      </c>
      <c r="AM86" s="37">
        <v>1.6263000000000001</v>
      </c>
      <c r="AN86" s="33">
        <v>7.1999999999999995E-2</v>
      </c>
      <c r="AO86" s="33">
        <v>0.95899999999999996</v>
      </c>
      <c r="AP86" s="3">
        <f t="shared" si="175"/>
        <v>1.0741241853640338</v>
      </c>
      <c r="AQ86" s="3">
        <f t="shared" si="176"/>
        <v>0.81940699285522889</v>
      </c>
      <c r="AR86" s="3">
        <f t="shared" si="177"/>
        <v>4.9164419571313731</v>
      </c>
      <c r="AS86" s="3">
        <f t="shared" si="151"/>
        <v>5.7358489499866021</v>
      </c>
      <c r="AT86" s="18">
        <f t="shared" si="178"/>
        <v>9.4638334975308602E-2</v>
      </c>
      <c r="AU86" s="18">
        <f t="shared" si="179"/>
        <v>188.68708525082178</v>
      </c>
      <c r="AV86" s="39">
        <f t="shared" si="152"/>
        <v>2.605605969585012E-2</v>
      </c>
      <c r="AW86" s="37">
        <v>1.5575000000000001</v>
      </c>
      <c r="AX86" s="33">
        <v>7.9000000000000001E-2</v>
      </c>
      <c r="AY86" s="33">
        <v>0.95299999999999996</v>
      </c>
      <c r="AZ86" s="3">
        <f t="shared" si="180"/>
        <v>1.0674039089175433</v>
      </c>
      <c r="BA86" s="3">
        <f t="shared" si="181"/>
        <v>0.74216939197843868</v>
      </c>
      <c r="BB86" s="3">
        <f t="shared" si="182"/>
        <v>5.9373551358275094</v>
      </c>
      <c r="BC86" s="3">
        <f t="shared" si="153"/>
        <v>6.6795245278059481</v>
      </c>
      <c r="BD86" s="18">
        <f t="shared" si="183"/>
        <v>0.13672533914431789</v>
      </c>
      <c r="BE86" s="18">
        <f t="shared" si="184"/>
        <v>182.58179838384319</v>
      </c>
      <c r="BF86" s="39">
        <f t="shared" si="154"/>
        <v>3.2518877502484445E-2</v>
      </c>
      <c r="BG86" s="37">
        <v>1.4171</v>
      </c>
      <c r="BH86" s="33">
        <v>7.0999999999999994E-2</v>
      </c>
      <c r="BI86" s="33">
        <v>0.95399999999999996</v>
      </c>
      <c r="BJ86" s="3">
        <f t="shared" si="185"/>
        <v>1.0685239549919585</v>
      </c>
      <c r="BK86" s="3">
        <f t="shared" si="186"/>
        <v>0.61568542544428206</v>
      </c>
      <c r="BL86" s="3">
        <f t="shared" si="187"/>
        <v>6.1568542544428198</v>
      </c>
      <c r="BM86" s="3">
        <f t="shared" si="155"/>
        <v>6.7725396798871014</v>
      </c>
      <c r="BN86" s="18">
        <f t="shared" si="188"/>
        <v>0.15392218787661621</v>
      </c>
      <c r="BO86" s="18">
        <f t="shared" si="189"/>
        <v>170.12275367274157</v>
      </c>
      <c r="BP86" s="39">
        <f t="shared" si="156"/>
        <v>3.6190657166803905E-2</v>
      </c>
      <c r="BQ86" s="37">
        <v>1.2133</v>
      </c>
      <c r="BR86" s="33">
        <v>0.20799999999999999</v>
      </c>
      <c r="BS86" s="33">
        <v>0.97199999999999998</v>
      </c>
      <c r="BT86" s="3">
        <f t="shared" si="190"/>
        <v>1.0886847843314293</v>
      </c>
      <c r="BU86" s="3">
        <f t="shared" si="191"/>
        <v>0.46852206917266104</v>
      </c>
      <c r="BV86" s="3">
        <f t="shared" si="192"/>
        <v>5.6222648300719325</v>
      </c>
      <c r="BW86" s="3">
        <f t="shared" si="157"/>
        <v>6.090786899244593</v>
      </c>
      <c r="BX86" s="18">
        <f t="shared" si="193"/>
        <v>0.56172433737691196</v>
      </c>
      <c r="BY86" s="18">
        <f t="shared" si="194"/>
        <v>152.03761612201146</v>
      </c>
      <c r="BZ86" s="39">
        <f t="shared" si="158"/>
        <v>3.6979432942174116E-2</v>
      </c>
    </row>
    <row r="87" spans="2:78" ht="20" customHeight="1" x14ac:dyDescent="0.2">
      <c r="B87" s="19"/>
      <c r="C87" s="19"/>
      <c r="D87" s="19"/>
      <c r="E87" s="29">
        <v>64</v>
      </c>
      <c r="F87" s="22">
        <f t="shared" si="196"/>
        <v>1.2746</v>
      </c>
      <c r="G87" s="22">
        <f t="shared" si="195"/>
        <v>16.058613345887782</v>
      </c>
      <c r="H87" s="46">
        <f t="shared" si="159"/>
        <v>113995.91549295773</v>
      </c>
      <c r="I87" s="37">
        <v>2.0619000000000001</v>
      </c>
      <c r="J87" s="33">
        <v>0.161</v>
      </c>
      <c r="K87" s="33">
        <v>0.97399999999999998</v>
      </c>
      <c r="L87" s="3">
        <f t="shared" si="160"/>
        <v>1.0909248764802595</v>
      </c>
      <c r="M87" s="3">
        <f t="shared" si="161"/>
        <v>1.3586707898992023</v>
      </c>
      <c r="N87" s="3">
        <f t="shared" si="162"/>
        <v>0</v>
      </c>
      <c r="O87" s="3">
        <f t="shared" si="145"/>
        <v>1.3586707898992023</v>
      </c>
      <c r="P87" s="18">
        <f t="shared" si="163"/>
        <v>0</v>
      </c>
      <c r="Q87" s="18">
        <f t="shared" si="164"/>
        <v>250.16280322805997</v>
      </c>
      <c r="R87" s="39">
        <f t="shared" si="197"/>
        <v>0</v>
      </c>
      <c r="S87" s="37">
        <v>1.9198999999999999</v>
      </c>
      <c r="T87" s="33">
        <v>0.128</v>
      </c>
      <c r="U87" s="33">
        <v>0.97199999999999998</v>
      </c>
      <c r="V87" s="3">
        <f t="shared" si="165"/>
        <v>1.0886847843314293</v>
      </c>
      <c r="W87" s="3">
        <f t="shared" si="166"/>
        <v>1.1731427868234645</v>
      </c>
      <c r="X87" s="3">
        <f t="shared" si="167"/>
        <v>2.346285573646929</v>
      </c>
      <c r="Y87" s="3">
        <f t="shared" si="147"/>
        <v>3.5194283604703935</v>
      </c>
      <c r="Z87" s="18">
        <f t="shared" si="168"/>
        <v>5.7612752551478158E-2</v>
      </c>
      <c r="AA87" s="18">
        <f t="shared" si="169"/>
        <v>236.29687635410525</v>
      </c>
      <c r="AB87" s="39">
        <f t="shared" si="148"/>
        <v>9.9293973320700064E-3</v>
      </c>
      <c r="AC87" s="37">
        <v>1.7614000000000001</v>
      </c>
      <c r="AD87" s="33">
        <v>0.29399999999999998</v>
      </c>
      <c r="AE87" s="33">
        <v>0.98399999999999999</v>
      </c>
      <c r="AF87" s="3">
        <f t="shared" si="170"/>
        <v>1.10212533722441</v>
      </c>
      <c r="AG87" s="3">
        <f t="shared" si="171"/>
        <v>1.0119692321836067</v>
      </c>
      <c r="AH87" s="3">
        <f t="shared" si="172"/>
        <v>4.0478769287344267</v>
      </c>
      <c r="AI87" s="3">
        <f t="shared" si="149"/>
        <v>5.059846160918033</v>
      </c>
      <c r="AJ87" s="18">
        <f t="shared" si="173"/>
        <v>0.27123369998357932</v>
      </c>
      <c r="AK87" s="18">
        <f t="shared" si="174"/>
        <v>220.81976783634599</v>
      </c>
      <c r="AL87" s="39">
        <f t="shared" si="150"/>
        <v>1.8331134791040947E-2</v>
      </c>
      <c r="AM87" s="37">
        <v>1.6629</v>
      </c>
      <c r="AN87" s="33">
        <v>8.5999999999999993E-2</v>
      </c>
      <c r="AO87" s="33">
        <v>0.96199999999999997</v>
      </c>
      <c r="AP87" s="3">
        <f t="shared" si="175"/>
        <v>1.0774843235872789</v>
      </c>
      <c r="AQ87" s="3">
        <f t="shared" si="176"/>
        <v>0.86207199760245856</v>
      </c>
      <c r="AR87" s="3">
        <f t="shared" si="177"/>
        <v>5.1724319856147511</v>
      </c>
      <c r="AS87" s="3">
        <f t="shared" si="151"/>
        <v>6.0345039832172098</v>
      </c>
      <c r="AT87" s="18">
        <f t="shared" si="178"/>
        <v>0.11374857782010672</v>
      </c>
      <c r="AU87" s="18">
        <f t="shared" si="179"/>
        <v>211.20150165969434</v>
      </c>
      <c r="AV87" s="39">
        <f t="shared" si="152"/>
        <v>2.4490507619349268E-2</v>
      </c>
      <c r="AW87" s="37">
        <v>1.5624</v>
      </c>
      <c r="AX87" s="33">
        <v>6.3E-2</v>
      </c>
      <c r="AY87" s="33">
        <v>0.95699999999999996</v>
      </c>
      <c r="AZ87" s="3">
        <f t="shared" si="180"/>
        <v>1.0718840932152036</v>
      </c>
      <c r="BA87" s="3">
        <f t="shared" si="181"/>
        <v>0.75312916095874094</v>
      </c>
      <c r="BB87" s="3">
        <f t="shared" si="182"/>
        <v>6.0250332876699275</v>
      </c>
      <c r="BC87" s="3">
        <f t="shared" si="153"/>
        <v>6.7781624486286685</v>
      </c>
      <c r="BD87" s="18">
        <f t="shared" si="183"/>
        <v>0.10995134384306622</v>
      </c>
      <c r="BE87" s="18">
        <f t="shared" si="184"/>
        <v>201.3879407383391</v>
      </c>
      <c r="BF87" s="39">
        <f t="shared" si="154"/>
        <v>2.9917547523355334E-2</v>
      </c>
      <c r="BG87" s="37">
        <v>1.4157999999999999</v>
      </c>
      <c r="BH87" s="33">
        <v>7.5999999999999998E-2</v>
      </c>
      <c r="BI87" s="33">
        <v>0.95799999999999996</v>
      </c>
      <c r="BJ87" s="3">
        <f t="shared" si="185"/>
        <v>1.0730041392896186</v>
      </c>
      <c r="BK87" s="3">
        <f t="shared" si="186"/>
        <v>0.61972064144225403</v>
      </c>
      <c r="BL87" s="3">
        <f t="shared" si="187"/>
        <v>6.1972064144225394</v>
      </c>
      <c r="BM87" s="3">
        <f t="shared" si="155"/>
        <v>6.8169270558647934</v>
      </c>
      <c r="BN87" s="18">
        <f t="shared" si="188"/>
        <v>0.16614632524809259</v>
      </c>
      <c r="BO87" s="18">
        <f t="shared" si="189"/>
        <v>187.07283595156613</v>
      </c>
      <c r="BP87" s="39">
        <f t="shared" si="156"/>
        <v>3.3127238291437565E-2</v>
      </c>
      <c r="BQ87" s="37">
        <v>1.2827999999999999</v>
      </c>
      <c r="BR87" s="33">
        <v>9.0999999999999998E-2</v>
      </c>
      <c r="BS87" s="33">
        <v>0.95799999999999996</v>
      </c>
      <c r="BT87" s="3">
        <f t="shared" si="190"/>
        <v>1.0730041392896186</v>
      </c>
      <c r="BU87" s="3">
        <f t="shared" si="191"/>
        <v>0.50875659058366396</v>
      </c>
      <c r="BV87" s="3">
        <f t="shared" si="192"/>
        <v>6.1050790870039675</v>
      </c>
      <c r="BW87" s="3">
        <f t="shared" si="157"/>
        <v>6.6138356775876312</v>
      </c>
      <c r="BX87" s="18">
        <f t="shared" si="193"/>
        <v>0.23872603575120671</v>
      </c>
      <c r="BY87" s="18">
        <f t="shared" si="194"/>
        <v>174.08573542877761</v>
      </c>
      <c r="BZ87" s="39">
        <f t="shared" si="158"/>
        <v>3.50693816007785E-2</v>
      </c>
    </row>
    <row r="88" spans="2:78" ht="20" customHeight="1" thickBot="1" x14ac:dyDescent="0.25">
      <c r="B88" s="19"/>
      <c r="C88" s="19"/>
      <c r="E88" s="48">
        <v>66</v>
      </c>
      <c r="F88" s="25">
        <f t="shared" si="196"/>
        <v>1.3146</v>
      </c>
      <c r="G88" s="22">
        <f t="shared" si="195"/>
        <v>16.562571084657208</v>
      </c>
      <c r="H88" s="46">
        <f t="shared" si="159"/>
        <v>117573.38028169014</v>
      </c>
      <c r="I88" s="38">
        <v>2.1204999999999998</v>
      </c>
      <c r="J88" s="34">
        <v>0.14799999999999999</v>
      </c>
      <c r="K88" s="34">
        <v>0.98099999999999998</v>
      </c>
      <c r="L88" s="41">
        <f t="shared" si="160"/>
        <v>1.0987651990011649</v>
      </c>
      <c r="M88" s="41">
        <f t="shared" si="161"/>
        <v>1.4577253152756593</v>
      </c>
      <c r="N88" s="41">
        <f t="shared" si="162"/>
        <v>0</v>
      </c>
      <c r="O88" s="41">
        <f t="shared" si="145"/>
        <v>1.4577253152756593</v>
      </c>
      <c r="P88" s="40">
        <f t="shared" si="163"/>
        <v>0</v>
      </c>
      <c r="Q88" s="40">
        <f t="shared" si="164"/>
        <v>280.7397226634327</v>
      </c>
      <c r="R88" s="42">
        <f t="shared" si="197"/>
        <v>0</v>
      </c>
      <c r="S88" s="38">
        <v>1.9481999999999999</v>
      </c>
      <c r="T88" s="34">
        <v>0.13400000000000001</v>
      </c>
      <c r="U88" s="34">
        <v>0.97599999999999998</v>
      </c>
      <c r="V88" s="41">
        <f t="shared" si="165"/>
        <v>1.0931649686290896</v>
      </c>
      <c r="W88" s="41">
        <f t="shared" si="166"/>
        <v>1.2179454601402284</v>
      </c>
      <c r="X88" s="41">
        <f t="shared" si="167"/>
        <v>2.4358909202804568</v>
      </c>
      <c r="Y88" s="41">
        <f t="shared" si="147"/>
        <v>3.6538363804206853</v>
      </c>
      <c r="Z88" s="40">
        <f t="shared" si="168"/>
        <v>6.0810777914746081E-2</v>
      </c>
      <c r="AA88" s="40">
        <f t="shared" si="169"/>
        <v>262.28085824255521</v>
      </c>
      <c r="AB88" s="42">
        <f t="shared" si="148"/>
        <v>9.2873377668596952E-3</v>
      </c>
      <c r="AC88" s="38">
        <v>1.8340000000000001</v>
      </c>
      <c r="AD88" s="34">
        <v>0.13</v>
      </c>
      <c r="AE88" s="34">
        <v>0.97</v>
      </c>
      <c r="AF88" s="41">
        <f t="shared" si="170"/>
        <v>1.0864446921825992</v>
      </c>
      <c r="AG88" s="41">
        <f t="shared" si="171"/>
        <v>1.0661130483214909</v>
      </c>
      <c r="AH88" s="41">
        <f t="shared" si="172"/>
        <v>4.2644521932859636</v>
      </c>
      <c r="AI88" s="41">
        <f t="shared" si="149"/>
        <v>5.330565241607454</v>
      </c>
      <c r="AJ88" s="40">
        <f t="shared" si="173"/>
        <v>0.1165448110004369</v>
      </c>
      <c r="AK88" s="40">
        <f t="shared" si="174"/>
        <v>250.04637004253081</v>
      </c>
      <c r="AL88" s="42">
        <f t="shared" si="150"/>
        <v>1.7054645474599835E-2</v>
      </c>
      <c r="AM88" s="38">
        <v>1.7336</v>
      </c>
      <c r="AN88" s="34">
        <v>0.124</v>
      </c>
      <c r="AO88" s="34">
        <v>0.96499999999999997</v>
      </c>
      <c r="AP88" s="41">
        <f t="shared" si="175"/>
        <v>1.080844461810524</v>
      </c>
      <c r="AQ88" s="41">
        <f t="shared" si="176"/>
        <v>0.94278692497980843</v>
      </c>
      <c r="AR88" s="41">
        <f t="shared" si="177"/>
        <v>5.6567215498788501</v>
      </c>
      <c r="AS88" s="41">
        <f t="shared" si="151"/>
        <v>6.5995084748586583</v>
      </c>
      <c r="AT88" s="40">
        <f t="shared" si="178"/>
        <v>0.16503410108195937</v>
      </c>
      <c r="AU88" s="40">
        <f t="shared" si="179"/>
        <v>239.29030511011001</v>
      </c>
      <c r="AV88" s="42">
        <f t="shared" si="152"/>
        <v>2.3639576819779205E-2</v>
      </c>
      <c r="AW88" s="38">
        <v>1.5851999999999999</v>
      </c>
      <c r="AX88" s="34">
        <v>9.4E-2</v>
      </c>
      <c r="AY88" s="34">
        <v>0.95899999999999996</v>
      </c>
      <c r="AZ88" s="41">
        <f t="shared" si="180"/>
        <v>1.0741241853640338</v>
      </c>
      <c r="BA88" s="41">
        <f t="shared" si="181"/>
        <v>0.77851407593878208</v>
      </c>
      <c r="BB88" s="41">
        <f t="shared" si="182"/>
        <v>6.2281126075102566</v>
      </c>
      <c r="BC88" s="41">
        <f t="shared" si="153"/>
        <v>7.0066266834490385</v>
      </c>
      <c r="BD88" s="40">
        <f t="shared" si="183"/>
        <v>0.16474080532738905</v>
      </c>
      <c r="BE88" s="40">
        <f t="shared" si="184"/>
        <v>223.39189837732869</v>
      </c>
      <c r="BF88" s="42">
        <f t="shared" si="154"/>
        <v>2.7879760424392934E-2</v>
      </c>
      <c r="BG88" s="38">
        <v>1.4494</v>
      </c>
      <c r="BH88" s="34">
        <v>0.114</v>
      </c>
      <c r="BI88" s="34">
        <v>0.96199999999999997</v>
      </c>
      <c r="BJ88" s="41">
        <f t="shared" si="185"/>
        <v>1.0774843235872789</v>
      </c>
      <c r="BK88" s="41">
        <f t="shared" si="186"/>
        <v>0.65491929495795254</v>
      </c>
      <c r="BL88" s="41">
        <f t="shared" si="187"/>
        <v>6.5491929495795249</v>
      </c>
      <c r="BM88" s="41">
        <f t="shared" si="155"/>
        <v>7.2041122445374777</v>
      </c>
      <c r="BN88" s="40">
        <f t="shared" si="188"/>
        <v>0.25130499750953811</v>
      </c>
      <c r="BO88" s="40">
        <f t="shared" si="189"/>
        <v>208.84335636714204</v>
      </c>
      <c r="BP88" s="42">
        <f t="shared" si="156"/>
        <v>3.1359354989804834E-2</v>
      </c>
      <c r="BQ88" s="38">
        <v>1.3069999999999999</v>
      </c>
      <c r="BR88" s="34">
        <v>0.106</v>
      </c>
      <c r="BS88" s="34">
        <v>0.95799999999999996</v>
      </c>
      <c r="BT88" s="41">
        <f t="shared" si="190"/>
        <v>1.0730041392896186</v>
      </c>
      <c r="BU88" s="41">
        <f t="shared" si="191"/>
        <v>0.52813301944682989</v>
      </c>
      <c r="BV88" s="41">
        <f t="shared" si="192"/>
        <v>6.3375962333619578</v>
      </c>
      <c r="BW88" s="41">
        <f t="shared" si="157"/>
        <v>6.8657292528087872</v>
      </c>
      <c r="BX88" s="40">
        <f t="shared" si="193"/>
        <v>0.2780764812047023</v>
      </c>
      <c r="BY88" s="40">
        <f t="shared" si="194"/>
        <v>193.58774235940581</v>
      </c>
      <c r="BZ88" s="42">
        <f t="shared" si="158"/>
        <v>3.2737590490599745E-2</v>
      </c>
    </row>
    <row r="92" spans="2:78" ht="20" customHeight="1" thickBot="1" x14ac:dyDescent="0.25">
      <c r="E92" s="67" t="s">
        <v>38</v>
      </c>
    </row>
    <row r="93" spans="2:78" ht="20" customHeight="1" x14ac:dyDescent="0.2">
      <c r="E93" s="85" t="s">
        <v>19</v>
      </c>
      <c r="F93" s="86"/>
      <c r="G93" s="86"/>
      <c r="H93" s="86"/>
      <c r="I93" s="80" t="s">
        <v>21</v>
      </c>
      <c r="J93" s="81"/>
      <c r="K93" s="81"/>
      <c r="L93" s="81"/>
      <c r="M93" s="81"/>
      <c r="N93" s="82">
        <v>0</v>
      </c>
      <c r="O93" s="82"/>
      <c r="P93" s="57"/>
      <c r="Q93" s="57"/>
      <c r="R93" s="58"/>
      <c r="S93" s="81" t="s">
        <v>21</v>
      </c>
      <c r="T93" s="81"/>
      <c r="U93" s="81"/>
      <c r="V93" s="81"/>
      <c r="W93" s="81"/>
      <c r="X93" s="82">
        <v>0.04</v>
      </c>
      <c r="Y93" s="82"/>
      <c r="Z93" s="43"/>
      <c r="AA93" s="43"/>
      <c r="AB93" s="44"/>
      <c r="AC93" s="80" t="s">
        <v>21</v>
      </c>
      <c r="AD93" s="81"/>
      <c r="AE93" s="81"/>
      <c r="AF93" s="81"/>
      <c r="AG93" s="81"/>
      <c r="AH93" s="82">
        <v>0.08</v>
      </c>
      <c r="AI93" s="82"/>
      <c r="AJ93" s="43"/>
      <c r="AK93" s="43"/>
      <c r="AL93" s="44"/>
      <c r="AM93" s="80" t="s">
        <v>21</v>
      </c>
      <c r="AN93" s="81"/>
      <c r="AO93" s="81"/>
      <c r="AP93" s="81"/>
      <c r="AQ93" s="81"/>
      <c r="AR93" s="82">
        <v>0.12</v>
      </c>
      <c r="AS93" s="82"/>
      <c r="AT93" s="43"/>
      <c r="AU93" s="43"/>
      <c r="AV93" s="44"/>
      <c r="AW93" s="80" t="s">
        <v>21</v>
      </c>
      <c r="AX93" s="81"/>
      <c r="AY93" s="81"/>
      <c r="AZ93" s="81"/>
      <c r="BA93" s="81"/>
      <c r="BB93" s="82">
        <v>0.16</v>
      </c>
      <c r="BC93" s="82"/>
      <c r="BD93" s="43"/>
      <c r="BE93" s="43"/>
      <c r="BF93" s="44"/>
      <c r="BG93" s="80" t="s">
        <v>21</v>
      </c>
      <c r="BH93" s="81"/>
      <c r="BI93" s="81"/>
      <c r="BJ93" s="81"/>
      <c r="BK93" s="81"/>
      <c r="BL93" s="82">
        <v>0.2</v>
      </c>
      <c r="BM93" s="82"/>
      <c r="BN93" s="43"/>
      <c r="BO93" s="43"/>
      <c r="BP93" s="44"/>
      <c r="BQ93" s="80" t="s">
        <v>21</v>
      </c>
      <c r="BR93" s="81"/>
      <c r="BS93" s="81"/>
      <c r="BT93" s="81"/>
      <c r="BU93" s="81"/>
      <c r="BV93" s="82">
        <v>0.24</v>
      </c>
      <c r="BW93" s="82"/>
      <c r="BX93" s="57"/>
      <c r="BY93" s="81"/>
      <c r="BZ93" s="84"/>
    </row>
    <row r="94" spans="2:78" ht="20" customHeight="1" x14ac:dyDescent="0.2">
      <c r="E94" s="24" t="s">
        <v>25</v>
      </c>
      <c r="F94" s="21" t="s">
        <v>27</v>
      </c>
      <c r="G94" s="30" t="s">
        <v>0</v>
      </c>
      <c r="H94" s="70" t="s">
        <v>28</v>
      </c>
      <c r="I94" s="24" t="s">
        <v>29</v>
      </c>
      <c r="J94" s="21" t="s">
        <v>23</v>
      </c>
      <c r="K94" s="21" t="s">
        <v>26</v>
      </c>
      <c r="L94" s="30" t="s">
        <v>18</v>
      </c>
      <c r="M94" s="21" t="s">
        <v>30</v>
      </c>
      <c r="N94" s="21" t="s">
        <v>31</v>
      </c>
      <c r="O94" s="21" t="s">
        <v>32</v>
      </c>
      <c r="P94" s="21" t="s">
        <v>20</v>
      </c>
      <c r="Q94" s="55" t="s">
        <v>34</v>
      </c>
      <c r="R94" s="56" t="s">
        <v>33</v>
      </c>
      <c r="S94" s="71" t="s">
        <v>9</v>
      </c>
      <c r="T94" s="21" t="s">
        <v>23</v>
      </c>
      <c r="U94" s="21" t="s">
        <v>26</v>
      </c>
      <c r="V94" s="30" t="s">
        <v>18</v>
      </c>
      <c r="W94" s="21" t="s">
        <v>30</v>
      </c>
      <c r="X94" s="21" t="s">
        <v>31</v>
      </c>
      <c r="Y94" s="21" t="s">
        <v>32</v>
      </c>
      <c r="Z94" s="21" t="s">
        <v>20</v>
      </c>
      <c r="AA94" s="55" t="s">
        <v>34</v>
      </c>
      <c r="AB94" s="56" t="s">
        <v>33</v>
      </c>
      <c r="AC94" s="24" t="s">
        <v>10</v>
      </c>
      <c r="AD94" s="21" t="s">
        <v>23</v>
      </c>
      <c r="AE94" s="21" t="s">
        <v>26</v>
      </c>
      <c r="AF94" s="30" t="s">
        <v>18</v>
      </c>
      <c r="AG94" s="21" t="s">
        <v>30</v>
      </c>
      <c r="AH94" s="21" t="s">
        <v>31</v>
      </c>
      <c r="AI94" s="21" t="s">
        <v>32</v>
      </c>
      <c r="AJ94" s="21" t="s">
        <v>20</v>
      </c>
      <c r="AK94" s="55" t="s">
        <v>34</v>
      </c>
      <c r="AL94" s="56" t="s">
        <v>33</v>
      </c>
      <c r="AM94" s="24" t="s">
        <v>11</v>
      </c>
      <c r="AN94" s="21" t="s">
        <v>23</v>
      </c>
      <c r="AO94" s="21" t="s">
        <v>26</v>
      </c>
      <c r="AP94" s="30" t="s">
        <v>18</v>
      </c>
      <c r="AQ94" s="21" t="s">
        <v>30</v>
      </c>
      <c r="AR94" s="21" t="s">
        <v>31</v>
      </c>
      <c r="AS94" s="21" t="s">
        <v>32</v>
      </c>
      <c r="AT94" s="21" t="s">
        <v>20</v>
      </c>
      <c r="AU94" s="55" t="s">
        <v>34</v>
      </c>
      <c r="AV94" s="56" t="s">
        <v>33</v>
      </c>
      <c r="AW94" s="24" t="s">
        <v>12</v>
      </c>
      <c r="AX94" s="21" t="s">
        <v>23</v>
      </c>
      <c r="AY94" s="21" t="s">
        <v>26</v>
      </c>
      <c r="AZ94" s="30" t="s">
        <v>18</v>
      </c>
      <c r="BA94" s="21" t="s">
        <v>30</v>
      </c>
      <c r="BB94" s="21" t="s">
        <v>31</v>
      </c>
      <c r="BC94" s="21" t="s">
        <v>32</v>
      </c>
      <c r="BD94" s="21" t="s">
        <v>20</v>
      </c>
      <c r="BE94" s="55" t="s">
        <v>34</v>
      </c>
      <c r="BF94" s="56" t="s">
        <v>33</v>
      </c>
      <c r="BG94" s="24" t="s">
        <v>13</v>
      </c>
      <c r="BH94" s="21" t="s">
        <v>23</v>
      </c>
      <c r="BI94" s="21" t="s">
        <v>26</v>
      </c>
      <c r="BJ94" s="30" t="s">
        <v>18</v>
      </c>
      <c r="BK94" s="21" t="s">
        <v>30</v>
      </c>
      <c r="BL94" s="21" t="s">
        <v>31</v>
      </c>
      <c r="BM94" s="21" t="s">
        <v>32</v>
      </c>
      <c r="BN94" s="21" t="s">
        <v>20</v>
      </c>
      <c r="BO94" s="55" t="s">
        <v>34</v>
      </c>
      <c r="BP94" s="56" t="s">
        <v>33</v>
      </c>
      <c r="BQ94" s="59" t="s">
        <v>14</v>
      </c>
      <c r="BR94" s="60" t="s">
        <v>23</v>
      </c>
      <c r="BS94" s="60" t="s">
        <v>26</v>
      </c>
      <c r="BT94" s="61" t="s">
        <v>18</v>
      </c>
      <c r="BU94" s="60" t="s">
        <v>30</v>
      </c>
      <c r="BV94" s="60" t="s">
        <v>31</v>
      </c>
      <c r="BW94" s="60" t="s">
        <v>32</v>
      </c>
      <c r="BX94" s="60" t="s">
        <v>20</v>
      </c>
      <c r="BY94" s="62" t="s">
        <v>34</v>
      </c>
      <c r="BZ94" s="63" t="s">
        <v>33</v>
      </c>
    </row>
    <row r="95" spans="2:78" ht="20" customHeight="1" x14ac:dyDescent="0.2">
      <c r="E95" s="29">
        <v>16</v>
      </c>
      <c r="F95" s="21">
        <v>0.31459999999999999</v>
      </c>
      <c r="G95" s="22">
        <f t="shared" ref="G95:G120" si="198">F95/$C$14/$C$7</f>
        <v>3.9636276154215415</v>
      </c>
      <c r="H95" s="72">
        <f t="shared" ref="H95:H120" si="199">F95*$C$7/$C$5</f>
        <v>28136.760563380281</v>
      </c>
      <c r="I95" s="54"/>
      <c r="J95" s="3"/>
      <c r="K95" s="3"/>
      <c r="L95" s="3"/>
      <c r="M95" s="3">
        <f>M3+M33+M63</f>
        <v>0</v>
      </c>
      <c r="N95" s="3">
        <f t="shared" ref="N95:O95" si="200">N3+N33+N63</f>
        <v>0</v>
      </c>
      <c r="O95" s="3">
        <f t="shared" si="200"/>
        <v>0</v>
      </c>
      <c r="P95" s="18"/>
      <c r="Q95" s="18">
        <f t="shared" ref="Q95:Q120" si="201">Q3+Q33</f>
        <v>1.4683005907941684</v>
      </c>
      <c r="R95" s="39"/>
      <c r="S95" s="3"/>
      <c r="T95" s="3"/>
      <c r="U95" s="3"/>
      <c r="V95" s="3"/>
      <c r="W95" s="3">
        <f>W3+W33+W63</f>
        <v>0</v>
      </c>
      <c r="X95" s="3">
        <f t="shared" ref="X95:Y95" si="202">X3+X33+X63</f>
        <v>0</v>
      </c>
      <c r="Y95" s="3">
        <f t="shared" si="202"/>
        <v>0</v>
      </c>
      <c r="Z95" s="18"/>
      <c r="AA95" s="18">
        <f t="shared" ref="AA95:AA120" si="203">AA3+AA33</f>
        <v>1.4683005907941684</v>
      </c>
      <c r="AB95" s="39"/>
      <c r="AC95" s="54"/>
      <c r="AD95" s="3"/>
      <c r="AE95" s="3"/>
      <c r="AF95" s="3"/>
      <c r="AG95" s="3">
        <f>AG3+AG33+AG63</f>
        <v>0</v>
      </c>
      <c r="AH95" s="3">
        <f t="shared" ref="AH95:AI95" si="204">AH3+AH33+AH63</f>
        <v>0</v>
      </c>
      <c r="AI95" s="3">
        <f t="shared" si="204"/>
        <v>0</v>
      </c>
      <c r="AJ95" s="18"/>
      <c r="AK95" s="18">
        <f t="shared" ref="AK95:AK120" si="205">AK3+AK33</f>
        <v>1.4683005907941684</v>
      </c>
      <c r="AL95" s="39"/>
      <c r="AM95" s="54"/>
      <c r="AN95" s="3"/>
      <c r="AO95" s="3"/>
      <c r="AP95" s="3"/>
      <c r="AQ95" s="3">
        <f>AQ3+AQ33+AQ63</f>
        <v>0</v>
      </c>
      <c r="AR95" s="3">
        <f t="shared" ref="AR95:AS95" si="206">AR3+AR33+AR63</f>
        <v>0</v>
      </c>
      <c r="AS95" s="3">
        <f t="shared" si="206"/>
        <v>0</v>
      </c>
      <c r="AT95" s="18"/>
      <c r="AU95" s="18">
        <f t="shared" ref="AU95:AU120" si="207">AU3+AU33</f>
        <v>1.4683005907941684</v>
      </c>
      <c r="AV95" s="39"/>
      <c r="AW95" s="54"/>
      <c r="AX95" s="3"/>
      <c r="AY95" s="3"/>
      <c r="AZ95" s="3"/>
      <c r="BA95" s="3">
        <f>BA3+BA33+BA63</f>
        <v>0</v>
      </c>
      <c r="BB95" s="3">
        <f t="shared" ref="BB95:BC95" si="208">BB3+BB33+BB63</f>
        <v>0</v>
      </c>
      <c r="BC95" s="3">
        <f t="shared" si="208"/>
        <v>0</v>
      </c>
      <c r="BD95" s="18"/>
      <c r="BE95" s="18">
        <f t="shared" ref="BE95:BE120" si="209">BE3+BE33</f>
        <v>1.4683005907941684</v>
      </c>
      <c r="BF95" s="39"/>
      <c r="BG95" s="54"/>
      <c r="BH95" s="3"/>
      <c r="BI95" s="3"/>
      <c r="BJ95" s="3"/>
      <c r="BK95" s="3">
        <f>BK3+BK33+BK63</f>
        <v>0</v>
      </c>
      <c r="BL95" s="3">
        <f t="shared" ref="BL95:BM95" si="210">BL3+BL33+BL63</f>
        <v>0</v>
      </c>
      <c r="BM95" s="3">
        <f t="shared" si="210"/>
        <v>0</v>
      </c>
      <c r="BN95" s="18"/>
      <c r="BO95" s="18">
        <f t="shared" ref="BO95:BO120" si="211">BO3+BO33</f>
        <v>1.4683005907941684</v>
      </c>
      <c r="BP95" s="39"/>
      <c r="BQ95" s="54"/>
      <c r="BR95" s="3"/>
      <c r="BS95" s="3"/>
      <c r="BT95" s="3"/>
      <c r="BU95" s="3">
        <f>BU3+BU33+BU63</f>
        <v>0</v>
      </c>
      <c r="BV95" s="3">
        <f t="shared" ref="BV95:BW95" si="212">BV3+BV33+BV63</f>
        <v>0</v>
      </c>
      <c r="BW95" s="3">
        <f t="shared" si="212"/>
        <v>0</v>
      </c>
      <c r="BX95" s="18"/>
      <c r="BY95" s="18">
        <f t="shared" ref="BY95:BY120" si="213">BY3+BY33</f>
        <v>1.4683005907941684</v>
      </c>
      <c r="BZ95" s="39"/>
    </row>
    <row r="96" spans="2:78" ht="20" customHeight="1" x14ac:dyDescent="0.2">
      <c r="E96" s="29">
        <v>18</v>
      </c>
      <c r="F96" s="21">
        <v>0.35460000000000003</v>
      </c>
      <c r="G96" s="22">
        <f t="shared" si="198"/>
        <v>4.4675853541909687</v>
      </c>
      <c r="H96" s="72">
        <f t="shared" si="199"/>
        <v>31714.22535211268</v>
      </c>
      <c r="I96" s="54"/>
      <c r="J96" s="3"/>
      <c r="K96" s="3"/>
      <c r="L96" s="3"/>
      <c r="M96" s="3">
        <f t="shared" ref="M96:O120" si="214">M4+M34+M64</f>
        <v>0.4455349600183921</v>
      </c>
      <c r="N96" s="3">
        <f t="shared" si="214"/>
        <v>0</v>
      </c>
      <c r="O96" s="3">
        <f t="shared" si="214"/>
        <v>0.4455349600183921</v>
      </c>
      <c r="P96" s="18"/>
      <c r="Q96" s="18">
        <f t="shared" si="201"/>
        <v>4.7909661841943816</v>
      </c>
      <c r="R96" s="39"/>
      <c r="S96" s="3"/>
      <c r="T96" s="3"/>
      <c r="U96" s="3"/>
      <c r="V96" s="3"/>
      <c r="W96" s="3">
        <f t="shared" ref="W96:Y96" si="215">W4+W34+W64</f>
        <v>0.32206696707042726</v>
      </c>
      <c r="X96" s="3">
        <f t="shared" si="215"/>
        <v>0.64413393414085451</v>
      </c>
      <c r="Y96" s="3">
        <f t="shared" si="215"/>
        <v>0.96620090121128177</v>
      </c>
      <c r="Z96" s="18"/>
      <c r="AA96" s="18">
        <f t="shared" si="203"/>
        <v>4.5258293300616197</v>
      </c>
      <c r="AB96" s="39"/>
      <c r="AC96" s="54"/>
      <c r="AD96" s="3"/>
      <c r="AE96" s="3"/>
      <c r="AF96" s="3"/>
      <c r="AG96" s="3">
        <f t="shared" ref="AG96:AI96" si="216">AG4+AG34+AG64</f>
        <v>0.23735048281597451</v>
      </c>
      <c r="AH96" s="3">
        <f t="shared" si="216"/>
        <v>0.94940193126389805</v>
      </c>
      <c r="AI96" s="3">
        <f t="shared" si="216"/>
        <v>1.1867524140798726</v>
      </c>
      <c r="AJ96" s="18"/>
      <c r="AK96" s="18">
        <f t="shared" si="205"/>
        <v>4.2232663379148754</v>
      </c>
      <c r="AL96" s="39"/>
      <c r="AM96" s="54"/>
      <c r="AN96" s="3"/>
      <c r="AO96" s="3"/>
      <c r="AP96" s="3"/>
      <c r="AQ96" s="3">
        <f t="shared" ref="AQ96:AS96" si="217">AQ4+AQ34+AQ64</f>
        <v>0.18377221976592156</v>
      </c>
      <c r="AR96" s="3">
        <f t="shared" si="217"/>
        <v>1.1026333185955293</v>
      </c>
      <c r="AS96" s="3">
        <f t="shared" si="217"/>
        <v>1.2864055383614508</v>
      </c>
      <c r="AT96" s="18"/>
      <c r="AU96" s="18">
        <f t="shared" si="207"/>
        <v>4.0205764668728587</v>
      </c>
      <c r="AV96" s="39"/>
      <c r="AW96" s="54"/>
      <c r="AX96" s="3"/>
      <c r="AY96" s="3"/>
      <c r="AZ96" s="3"/>
      <c r="BA96" s="3">
        <f t="shared" ref="BA96:BC96" si="218">BA4+BA34+BA64</f>
        <v>0.13809391144227229</v>
      </c>
      <c r="BB96" s="3">
        <f t="shared" si="218"/>
        <v>1.1047512915381783</v>
      </c>
      <c r="BC96" s="3">
        <f t="shared" si="218"/>
        <v>1.2428452029804506</v>
      </c>
      <c r="BD96" s="18"/>
      <c r="BE96" s="18">
        <f t="shared" si="209"/>
        <v>3.7468189854447416</v>
      </c>
      <c r="BF96" s="39"/>
      <c r="BG96" s="54"/>
      <c r="BH96" s="3"/>
      <c r="BI96" s="3"/>
      <c r="BJ96" s="3"/>
      <c r="BK96" s="3">
        <f t="shared" ref="BK96:BM96" si="219">BK4+BK34+BK64</f>
        <v>0.10884600657912677</v>
      </c>
      <c r="BL96" s="3">
        <f t="shared" si="219"/>
        <v>1.0884600657912675</v>
      </c>
      <c r="BM96" s="3">
        <f t="shared" si="219"/>
        <v>1.1973060723703943</v>
      </c>
      <c r="BN96" s="18"/>
      <c r="BO96" s="18">
        <f t="shared" si="211"/>
        <v>3.5834475852376388</v>
      </c>
      <c r="BP96" s="39"/>
      <c r="BQ96" s="54"/>
      <c r="BR96" s="3"/>
      <c r="BS96" s="3"/>
      <c r="BT96" s="3"/>
      <c r="BU96" s="3">
        <f t="shared" ref="BU96:BW96" si="220">BU4+BU34+BU64</f>
        <v>8.4398663678331029E-2</v>
      </c>
      <c r="BV96" s="3">
        <f t="shared" si="220"/>
        <v>1.0127839641399721</v>
      </c>
      <c r="BW96" s="3">
        <f t="shared" si="220"/>
        <v>1.0971826278183032</v>
      </c>
      <c r="BX96" s="18"/>
      <c r="BY96" s="18">
        <f t="shared" si="213"/>
        <v>3.4030451896421514</v>
      </c>
      <c r="BZ96" s="39"/>
    </row>
    <row r="97" spans="5:78" ht="20" customHeight="1" x14ac:dyDescent="0.2">
      <c r="E97" s="29">
        <v>20</v>
      </c>
      <c r="F97" s="22">
        <f>0.02*E97-0.0054</f>
        <v>0.39460000000000001</v>
      </c>
      <c r="G97" s="22">
        <f t="shared" si="198"/>
        <v>4.9715430929603945</v>
      </c>
      <c r="H97" s="72">
        <f t="shared" si="199"/>
        <v>35291.690140845072</v>
      </c>
      <c r="I97" s="36"/>
      <c r="J97" s="32"/>
      <c r="K97" s="32"/>
      <c r="L97" s="3"/>
      <c r="M97" s="3">
        <f t="shared" si="214"/>
        <v>0.51431101055922968</v>
      </c>
      <c r="N97" s="3">
        <f t="shared" si="214"/>
        <v>0</v>
      </c>
      <c r="O97" s="3">
        <f t="shared" si="214"/>
        <v>0.51431101055922968</v>
      </c>
      <c r="P97" s="18"/>
      <c r="Q97" s="18">
        <f t="shared" si="201"/>
        <v>7.0357824320865952</v>
      </c>
      <c r="R97" s="39"/>
      <c r="S97" s="32"/>
      <c r="T97" s="32"/>
      <c r="U97" s="32"/>
      <c r="V97" s="3"/>
      <c r="W97" s="3">
        <f t="shared" ref="W97:Y97" si="221">W5+W35+W65</f>
        <v>0.38008483651409491</v>
      </c>
      <c r="X97" s="3">
        <f t="shared" si="221"/>
        <v>0.76016967302818983</v>
      </c>
      <c r="Y97" s="3">
        <f t="shared" si="221"/>
        <v>1.1402545095422847</v>
      </c>
      <c r="Z97" s="18"/>
      <c r="AA97" s="18">
        <f t="shared" si="203"/>
        <v>6.208281932723283</v>
      </c>
      <c r="AB97" s="39"/>
      <c r="AC97" s="36"/>
      <c r="AD97" s="32"/>
      <c r="AE97" s="32"/>
      <c r="AF97" s="3"/>
      <c r="AG97" s="3">
        <f t="shared" ref="AG97:AI97" si="222">AG5+AG35+AG65</f>
        <v>0.24925475706387692</v>
      </c>
      <c r="AH97" s="3">
        <f t="shared" si="222"/>
        <v>0.9970190282555077</v>
      </c>
      <c r="AI97" s="3">
        <f t="shared" si="222"/>
        <v>1.2462737853193846</v>
      </c>
      <c r="AJ97" s="18"/>
      <c r="AK97" s="18">
        <f t="shared" si="205"/>
        <v>5.8058315848186464</v>
      </c>
      <c r="AL97" s="39"/>
      <c r="AM97" s="36"/>
      <c r="AN97" s="32"/>
      <c r="AO97" s="32"/>
      <c r="AP97" s="3"/>
      <c r="AQ97" s="3">
        <f t="shared" ref="AQ97:AS97" si="223">AQ5+AQ35+AQ65</f>
        <v>0.22302771838099877</v>
      </c>
      <c r="AR97" s="3">
        <f t="shared" si="223"/>
        <v>1.3381663102859926</v>
      </c>
      <c r="AS97" s="3">
        <f t="shared" si="223"/>
        <v>1.5611940286669914</v>
      </c>
      <c r="AT97" s="18"/>
      <c r="AU97" s="18">
        <f t="shared" si="207"/>
        <v>5.8994179508180693</v>
      </c>
      <c r="AV97" s="39"/>
      <c r="AW97" s="36"/>
      <c r="AX97" s="32"/>
      <c r="AY97" s="32"/>
      <c r="AZ97" s="3"/>
      <c r="BA97" s="3">
        <f t="shared" ref="BA97:BC97" si="224">BA5+BA35+BA65</f>
        <v>0.1840223138715453</v>
      </c>
      <c r="BB97" s="3">
        <f t="shared" si="224"/>
        <v>1.4721785109723624</v>
      </c>
      <c r="BC97" s="3">
        <f t="shared" si="224"/>
        <v>1.6562008248439077</v>
      </c>
      <c r="BD97" s="18"/>
      <c r="BE97" s="18">
        <f t="shared" si="209"/>
        <v>5.7151426295312806</v>
      </c>
      <c r="BF97" s="39"/>
      <c r="BG97" s="36"/>
      <c r="BH97" s="32"/>
      <c r="BI97" s="32"/>
      <c r="BJ97" s="3"/>
      <c r="BK97" s="3">
        <f t="shared" ref="BK97:BM97" si="225">BK5+BK35+BK65</f>
        <v>0.15203972498386137</v>
      </c>
      <c r="BL97" s="3">
        <f t="shared" si="225"/>
        <v>1.5203972498386138</v>
      </c>
      <c r="BM97" s="3">
        <f t="shared" si="225"/>
        <v>1.6724369748224752</v>
      </c>
      <c r="BN97" s="18"/>
      <c r="BO97" s="18">
        <f t="shared" si="211"/>
        <v>5.5525978885849154</v>
      </c>
      <c r="BP97" s="39"/>
      <c r="BQ97" s="36"/>
      <c r="BR97" s="32"/>
      <c r="BS97" s="32"/>
      <c r="BT97" s="3"/>
      <c r="BU97" s="3">
        <f t="shared" ref="BU97:BW97" si="226">BU5+BU35+BU65</f>
        <v>0.12686705578077656</v>
      </c>
      <c r="BV97" s="3">
        <f t="shared" si="226"/>
        <v>1.5224046693693185</v>
      </c>
      <c r="BW97" s="3">
        <f t="shared" si="226"/>
        <v>1.6492717251500952</v>
      </c>
      <c r="BX97" s="18"/>
      <c r="BY97" s="18">
        <f t="shared" si="213"/>
        <v>5.3662943797996885</v>
      </c>
      <c r="BZ97" s="39"/>
    </row>
    <row r="98" spans="5:78" ht="20" customHeight="1" x14ac:dyDescent="0.2">
      <c r="E98" s="29">
        <v>22</v>
      </c>
      <c r="F98" s="22">
        <f t="shared" ref="F98:F120" si="227">0.02*E98-0.0054</f>
        <v>0.43459999999999999</v>
      </c>
      <c r="G98" s="22">
        <f t="shared" si="198"/>
        <v>5.4755008317298213</v>
      </c>
      <c r="H98" s="72">
        <f t="shared" si="199"/>
        <v>38869.15492957746</v>
      </c>
      <c r="I98" s="35"/>
      <c r="J98" s="31"/>
      <c r="K98" s="31"/>
      <c r="L98" s="3"/>
      <c r="M98" s="3">
        <f t="shared" si="214"/>
        <v>0.47926089927481574</v>
      </c>
      <c r="N98" s="3">
        <f t="shared" si="214"/>
        <v>0</v>
      </c>
      <c r="O98" s="3">
        <f t="shared" si="214"/>
        <v>0.47926089927481574</v>
      </c>
      <c r="P98" s="18"/>
      <c r="Q98" s="18">
        <f t="shared" si="201"/>
        <v>8.8197650793446627</v>
      </c>
      <c r="R98" s="39"/>
      <c r="S98" s="31"/>
      <c r="T98" s="31"/>
      <c r="U98" s="31"/>
      <c r="V98" s="3"/>
      <c r="W98" s="3">
        <f t="shared" ref="W98:Y98" si="228">W6+W36+W66</f>
        <v>0.40295187363415519</v>
      </c>
      <c r="X98" s="3">
        <f t="shared" si="228"/>
        <v>0.80590374726831038</v>
      </c>
      <c r="Y98" s="3">
        <f t="shared" si="228"/>
        <v>1.2088556209024657</v>
      </c>
      <c r="Z98" s="18"/>
      <c r="AA98" s="18">
        <f t="shared" si="203"/>
        <v>8.5066121300714634</v>
      </c>
      <c r="AB98" s="39"/>
      <c r="AC98" s="35"/>
      <c r="AD98" s="31"/>
      <c r="AE98" s="31"/>
      <c r="AF98" s="3"/>
      <c r="AG98" s="3">
        <f t="shared" ref="AG98:AI98" si="229">AG6+AG36+AG66</f>
        <v>0.36749426971251709</v>
      </c>
      <c r="AH98" s="3">
        <f t="shared" si="229"/>
        <v>1.4699770788500683</v>
      </c>
      <c r="AI98" s="3">
        <f t="shared" si="229"/>
        <v>1.8374713485625853</v>
      </c>
      <c r="AJ98" s="18"/>
      <c r="AK98" s="18">
        <f t="shared" si="205"/>
        <v>8.3242944055873132</v>
      </c>
      <c r="AL98" s="39"/>
      <c r="AM98" s="35"/>
      <c r="AN98" s="31"/>
      <c r="AO98" s="31"/>
      <c r="AP98" s="3"/>
      <c r="AQ98" s="3">
        <f t="shared" ref="AQ98:AS98" si="230">AQ6+AQ36+AQ66</f>
        <v>0.31837059917956079</v>
      </c>
      <c r="AR98" s="3">
        <f t="shared" si="230"/>
        <v>1.9102235950773647</v>
      </c>
      <c r="AS98" s="3">
        <f t="shared" si="230"/>
        <v>2.2285941942569254</v>
      </c>
      <c r="AT98" s="18"/>
      <c r="AU98" s="18">
        <f t="shared" si="207"/>
        <v>8.0479146703820437</v>
      </c>
      <c r="AV98" s="39"/>
      <c r="AW98" s="35"/>
      <c r="AX98" s="31"/>
      <c r="AY98" s="31"/>
      <c r="AZ98" s="3"/>
      <c r="BA98" s="3">
        <f t="shared" ref="BA98:BC98" si="231">BA6+BA36+BA66</f>
        <v>0.26854606451708218</v>
      </c>
      <c r="BB98" s="3">
        <f t="shared" si="231"/>
        <v>2.1483685161366575</v>
      </c>
      <c r="BC98" s="3">
        <f t="shared" si="231"/>
        <v>2.4169145806537395</v>
      </c>
      <c r="BD98" s="18"/>
      <c r="BE98" s="18">
        <f t="shared" si="209"/>
        <v>7.840436325746154</v>
      </c>
      <c r="BF98" s="39"/>
      <c r="BG98" s="36"/>
      <c r="BH98" s="31"/>
      <c r="BI98" s="31"/>
      <c r="BJ98" s="3"/>
      <c r="BK98" s="3">
        <f t="shared" ref="BK98:BM98" si="232">BK6+BK36+BK66</f>
        <v>0.21758461130361845</v>
      </c>
      <c r="BL98" s="3">
        <f t="shared" si="232"/>
        <v>2.1758461130361839</v>
      </c>
      <c r="BM98" s="3">
        <f t="shared" si="232"/>
        <v>2.3934307243398028</v>
      </c>
      <c r="BN98" s="18"/>
      <c r="BO98" s="18">
        <f t="shared" si="211"/>
        <v>7.5164449554845145</v>
      </c>
      <c r="BP98" s="39"/>
      <c r="BQ98" s="35"/>
      <c r="BR98" s="31"/>
      <c r="BS98" s="31"/>
      <c r="BT98" s="3"/>
      <c r="BU98" s="3">
        <f t="shared" ref="BU98:BW98" si="233">BU6+BU36+BU66</f>
        <v>0.14571278704199775</v>
      </c>
      <c r="BV98" s="3">
        <f t="shared" si="233"/>
        <v>1.7485534445039725</v>
      </c>
      <c r="BW98" s="3">
        <f t="shared" si="233"/>
        <v>1.8942662315459702</v>
      </c>
      <c r="BX98" s="18"/>
      <c r="BY98" s="18">
        <f t="shared" si="213"/>
        <v>7.2950314981491999</v>
      </c>
      <c r="BZ98" s="39"/>
    </row>
    <row r="99" spans="5:78" ht="20" customHeight="1" x14ac:dyDescent="0.2">
      <c r="E99" s="29">
        <v>24</v>
      </c>
      <c r="F99" s="22">
        <f t="shared" si="227"/>
        <v>0.47459999999999997</v>
      </c>
      <c r="G99" s="22">
        <f t="shared" si="198"/>
        <v>5.9794585704992471</v>
      </c>
      <c r="H99" s="72">
        <f t="shared" si="199"/>
        <v>42446.619718309856</v>
      </c>
      <c r="I99" s="35"/>
      <c r="J99" s="31"/>
      <c r="K99" s="32"/>
      <c r="L99" s="3"/>
      <c r="M99" s="3">
        <f t="shared" si="214"/>
        <v>0.54052757457784151</v>
      </c>
      <c r="N99" s="3">
        <f t="shared" si="214"/>
        <v>0</v>
      </c>
      <c r="O99" s="3">
        <f t="shared" si="214"/>
        <v>0.54052757457784151</v>
      </c>
      <c r="P99" s="18"/>
      <c r="Q99" s="18">
        <f t="shared" si="201"/>
        <v>10.030200633244755</v>
      </c>
      <c r="R99" s="39"/>
      <c r="S99" s="31"/>
      <c r="T99" s="31"/>
      <c r="U99" s="32"/>
      <c r="V99" s="3"/>
      <c r="W99" s="3">
        <f t="shared" ref="W99:Y99" si="234">W7+W37+W67</f>
        <v>0.47341369980022463</v>
      </c>
      <c r="X99" s="3">
        <f t="shared" si="234"/>
        <v>0.94682739960044926</v>
      </c>
      <c r="Y99" s="3">
        <f t="shared" si="234"/>
        <v>1.420241099400674</v>
      </c>
      <c r="Z99" s="18"/>
      <c r="AA99" s="18">
        <f t="shared" si="203"/>
        <v>11.179562720182386</v>
      </c>
      <c r="AB99" s="39"/>
      <c r="AC99" s="35"/>
      <c r="AD99" s="31"/>
      <c r="AE99" s="32"/>
      <c r="AF99" s="3"/>
      <c r="AG99" s="3">
        <f t="shared" ref="AG99:AI99" si="235">AG7+AG37+AG67</f>
        <v>0.38257915032436529</v>
      </c>
      <c r="AH99" s="3">
        <f t="shared" si="235"/>
        <v>1.5303166012974612</v>
      </c>
      <c r="AI99" s="3">
        <f t="shared" si="235"/>
        <v>1.9128957516218268</v>
      </c>
      <c r="AJ99" s="18"/>
      <c r="AK99" s="18">
        <f t="shared" si="205"/>
        <v>10.774765458861808</v>
      </c>
      <c r="AL99" s="39"/>
      <c r="AM99" s="35"/>
      <c r="AN99" s="31"/>
      <c r="AO99" s="32"/>
      <c r="AP99" s="3"/>
      <c r="AQ99" s="3">
        <f t="shared" ref="AQ99:AS99" si="236">AQ7+AQ37+AQ67</f>
        <v>0.34620286777491888</v>
      </c>
      <c r="AR99" s="3">
        <f t="shared" si="236"/>
        <v>2.0772172066495131</v>
      </c>
      <c r="AS99" s="3">
        <f t="shared" si="236"/>
        <v>2.4234200744244321</v>
      </c>
      <c r="AT99" s="18"/>
      <c r="AU99" s="18">
        <f t="shared" si="207"/>
        <v>10.467260689988144</v>
      </c>
      <c r="AV99" s="39"/>
      <c r="AW99" s="35"/>
      <c r="AX99" s="31"/>
      <c r="AY99" s="32"/>
      <c r="AZ99" s="3"/>
      <c r="BA99" s="3">
        <f t="shared" ref="BA99:BC99" si="237">BA7+BA37+BA67</f>
        <v>0.31212436943172561</v>
      </c>
      <c r="BB99" s="3">
        <f t="shared" si="237"/>
        <v>2.4969949554538049</v>
      </c>
      <c r="BC99" s="3">
        <f t="shared" si="237"/>
        <v>2.80911932488553</v>
      </c>
      <c r="BD99" s="18"/>
      <c r="BE99" s="18">
        <f t="shared" si="209"/>
        <v>10.221256874889212</v>
      </c>
      <c r="BF99" s="39"/>
      <c r="BG99" s="36"/>
      <c r="BH99" s="31"/>
      <c r="BI99" s="32"/>
      <c r="BJ99" s="3"/>
      <c r="BK99" s="3">
        <f t="shared" ref="BK99:BM99" si="238">BK7+BK37+BK67</f>
        <v>0.277030613455715</v>
      </c>
      <c r="BL99" s="3">
        <f t="shared" si="238"/>
        <v>2.77030613455715</v>
      </c>
      <c r="BM99" s="3">
        <f t="shared" si="238"/>
        <v>3.047336748012865</v>
      </c>
      <c r="BN99" s="18"/>
      <c r="BO99" s="18">
        <f t="shared" si="211"/>
        <v>9.9989460501789083</v>
      </c>
      <c r="BP99" s="39"/>
      <c r="BQ99" s="35"/>
      <c r="BR99" s="31"/>
      <c r="BS99" s="32"/>
      <c r="BT99" s="3"/>
      <c r="BU99" s="3">
        <f t="shared" ref="BU99:BW99" si="239">BU7+BU37+BU67</f>
        <v>0.24333364744505354</v>
      </c>
      <c r="BV99" s="3">
        <f t="shared" si="239"/>
        <v>2.9200037693406422</v>
      </c>
      <c r="BW99" s="3">
        <f t="shared" si="239"/>
        <v>3.163337416785696</v>
      </c>
      <c r="BX99" s="18"/>
      <c r="BY99" s="18">
        <f t="shared" si="213"/>
        <v>9.7715941636837869</v>
      </c>
      <c r="BZ99" s="39"/>
    </row>
    <row r="100" spans="5:78" ht="20" customHeight="1" x14ac:dyDescent="0.2">
      <c r="E100" s="29">
        <v>26</v>
      </c>
      <c r="F100" s="22">
        <f t="shared" si="227"/>
        <v>0.51460000000000006</v>
      </c>
      <c r="G100" s="22">
        <f t="shared" si="198"/>
        <v>6.4834163092686756</v>
      </c>
      <c r="H100" s="72">
        <f t="shared" si="199"/>
        <v>46024.084507042258</v>
      </c>
      <c r="I100" s="35"/>
      <c r="J100" s="31"/>
      <c r="K100" s="31"/>
      <c r="L100" s="3"/>
      <c r="M100" s="3">
        <f t="shared" si="214"/>
        <v>0.65993520147747731</v>
      </c>
      <c r="N100" s="3">
        <f t="shared" si="214"/>
        <v>0</v>
      </c>
      <c r="O100" s="3">
        <f t="shared" si="214"/>
        <v>0.65993520147747731</v>
      </c>
      <c r="P100" s="18"/>
      <c r="Q100" s="18">
        <f t="shared" si="201"/>
        <v>15.786382149900867</v>
      </c>
      <c r="R100" s="39"/>
      <c r="S100" s="31"/>
      <c r="T100" s="31"/>
      <c r="U100" s="31"/>
      <c r="V100" s="3"/>
      <c r="W100" s="3">
        <f t="shared" ref="W100:Y100" si="240">W8+W38+W68</f>
        <v>0.52294792882375818</v>
      </c>
      <c r="X100" s="3">
        <f t="shared" si="240"/>
        <v>1.0458958576475164</v>
      </c>
      <c r="Y100" s="3">
        <f t="shared" si="240"/>
        <v>1.5688437864712745</v>
      </c>
      <c r="Z100" s="18"/>
      <c r="AA100" s="18">
        <f t="shared" si="203"/>
        <v>14.542287228374853</v>
      </c>
      <c r="AB100" s="39"/>
      <c r="AC100" s="35"/>
      <c r="AD100" s="31"/>
      <c r="AE100" s="31"/>
      <c r="AF100" s="3"/>
      <c r="AG100" s="3">
        <f t="shared" ref="AG100:AI100" si="241">AG8+AG38+AG68</f>
        <v>0.41145690256679635</v>
      </c>
      <c r="AH100" s="3">
        <f t="shared" si="241"/>
        <v>1.6458276102671854</v>
      </c>
      <c r="AI100" s="3">
        <f t="shared" si="241"/>
        <v>2.0572845128339812</v>
      </c>
      <c r="AJ100" s="18"/>
      <c r="AK100" s="18">
        <f t="shared" si="205"/>
        <v>13.897748382150374</v>
      </c>
      <c r="AL100" s="39"/>
      <c r="AM100" s="35"/>
      <c r="AN100" s="31"/>
      <c r="AO100" s="31"/>
      <c r="AP100" s="3"/>
      <c r="AQ100" s="3">
        <f t="shared" ref="AQ100:AS100" si="242">AQ8+AQ38+AQ68</f>
        <v>0.36570830994529363</v>
      </c>
      <c r="AR100" s="3">
        <f t="shared" si="242"/>
        <v>2.1942498596717619</v>
      </c>
      <c r="AS100" s="3">
        <f t="shared" si="242"/>
        <v>2.5599581696170555</v>
      </c>
      <c r="AT100" s="18"/>
      <c r="AU100" s="18">
        <f t="shared" si="207"/>
        <v>13.151034384829488</v>
      </c>
      <c r="AV100" s="39"/>
      <c r="AW100" s="35"/>
      <c r="AX100" s="31"/>
      <c r="AY100" s="31"/>
      <c r="AZ100" s="3"/>
      <c r="BA100" s="3">
        <f t="shared" ref="BA100:BC100" si="243">BA8+BA38+BA68</f>
        <v>0.33877285442674976</v>
      </c>
      <c r="BB100" s="3">
        <f t="shared" si="243"/>
        <v>2.7101828354139981</v>
      </c>
      <c r="BC100" s="3">
        <f t="shared" si="243"/>
        <v>3.0489556898407479</v>
      </c>
      <c r="BD100" s="18"/>
      <c r="BE100" s="18">
        <f t="shared" si="209"/>
        <v>12.898488256647813</v>
      </c>
      <c r="BF100" s="39"/>
      <c r="BG100" s="35"/>
      <c r="BH100" s="31"/>
      <c r="BI100" s="31"/>
      <c r="BJ100" s="3"/>
      <c r="BK100" s="3">
        <f t="shared" ref="BK100:BM100" si="244">BK8+BK38+BK68</f>
        <v>0.3105434533621233</v>
      </c>
      <c r="BL100" s="3">
        <f t="shared" si="244"/>
        <v>3.1054345336212328</v>
      </c>
      <c r="BM100" s="3">
        <f t="shared" si="244"/>
        <v>3.4159779869833562</v>
      </c>
      <c r="BN100" s="18"/>
      <c r="BO100" s="18">
        <f t="shared" si="211"/>
        <v>12.706347563705521</v>
      </c>
      <c r="BP100" s="39"/>
      <c r="BQ100" s="35"/>
      <c r="BR100" s="31"/>
      <c r="BS100" s="31"/>
      <c r="BT100" s="3"/>
      <c r="BU100" s="3">
        <f t="shared" ref="BU100:BW100" si="245">BU8+BU38+BU68</f>
        <v>0.28076829139181819</v>
      </c>
      <c r="BV100" s="3">
        <f t="shared" si="245"/>
        <v>3.3692194967018176</v>
      </c>
      <c r="BW100" s="3">
        <f t="shared" si="245"/>
        <v>3.6499877880936356</v>
      </c>
      <c r="BX100" s="18"/>
      <c r="BY100" s="18">
        <f t="shared" si="213"/>
        <v>12.487217208209461</v>
      </c>
      <c r="BZ100" s="39"/>
    </row>
    <row r="101" spans="5:78" ht="20" customHeight="1" x14ac:dyDescent="0.2">
      <c r="E101" s="29">
        <v>28</v>
      </c>
      <c r="F101" s="22">
        <f t="shared" si="227"/>
        <v>0.55460000000000009</v>
      </c>
      <c r="G101" s="22">
        <f t="shared" si="198"/>
        <v>6.9873740480381032</v>
      </c>
      <c r="H101" s="72">
        <f t="shared" si="199"/>
        <v>49601.549295774654</v>
      </c>
      <c r="I101" s="35"/>
      <c r="J101" s="31"/>
      <c r="K101" s="31"/>
      <c r="L101" s="3"/>
      <c r="M101" s="3">
        <f t="shared" si="214"/>
        <v>0.87995206439714169</v>
      </c>
      <c r="N101" s="3">
        <f t="shared" si="214"/>
        <v>0</v>
      </c>
      <c r="O101" s="3">
        <f t="shared" si="214"/>
        <v>0.87995206439714169</v>
      </c>
      <c r="P101" s="18"/>
      <c r="Q101" s="18">
        <f t="shared" si="201"/>
        <v>22.900798570161832</v>
      </c>
      <c r="R101" s="39"/>
      <c r="S101" s="31"/>
      <c r="T101" s="31"/>
      <c r="U101" s="31"/>
      <c r="V101" s="3"/>
      <c r="W101" s="3">
        <f t="shared" ref="W101:Y101" si="246">W9+W39+W69</f>
        <v>0.6142817521808227</v>
      </c>
      <c r="X101" s="3">
        <f t="shared" si="246"/>
        <v>1.2285635043616454</v>
      </c>
      <c r="Y101" s="3">
        <f t="shared" si="246"/>
        <v>1.8428452565424682</v>
      </c>
      <c r="Z101" s="18"/>
      <c r="AA101" s="18">
        <f t="shared" si="203"/>
        <v>19.580186799547199</v>
      </c>
      <c r="AB101" s="39"/>
      <c r="AC101" s="35"/>
      <c r="AD101" s="31"/>
      <c r="AE101" s="31"/>
      <c r="AF101" s="3"/>
      <c r="AG101" s="3">
        <f t="shared" ref="AG101:AI101" si="247">AG9+AG39+AG69</f>
        <v>0.51537337012122209</v>
      </c>
      <c r="AH101" s="3">
        <f t="shared" si="247"/>
        <v>2.0614934804848883</v>
      </c>
      <c r="AI101" s="3">
        <f t="shared" si="247"/>
        <v>2.5768668506061103</v>
      </c>
      <c r="AJ101" s="18"/>
      <c r="AK101" s="18">
        <f t="shared" si="205"/>
        <v>17.825764737601819</v>
      </c>
      <c r="AL101" s="39"/>
      <c r="AM101" s="35"/>
      <c r="AN101" s="31"/>
      <c r="AO101" s="31"/>
      <c r="AP101" s="3"/>
      <c r="AQ101" s="3">
        <f t="shared" ref="AQ101:AS101" si="248">AQ9+AQ39+AQ69</f>
        <v>0.42706642397123196</v>
      </c>
      <c r="AR101" s="3">
        <f t="shared" si="248"/>
        <v>2.5623985438273915</v>
      </c>
      <c r="AS101" s="3">
        <f t="shared" si="248"/>
        <v>2.9894649677986238</v>
      </c>
      <c r="AT101" s="18"/>
      <c r="AU101" s="18">
        <f t="shared" si="207"/>
        <v>16.781638265155649</v>
      </c>
      <c r="AV101" s="39"/>
      <c r="AW101" s="35"/>
      <c r="AX101" s="31"/>
      <c r="AY101" s="31"/>
      <c r="AZ101" s="3"/>
      <c r="BA101" s="3">
        <f t="shared" ref="BA101:BC101" si="249">BA9+BA39+BA69</f>
        <v>0.36620875218543497</v>
      </c>
      <c r="BB101" s="3">
        <f t="shared" si="249"/>
        <v>2.9296700174834798</v>
      </c>
      <c r="BC101" s="3">
        <f t="shared" si="249"/>
        <v>3.2958787696689145</v>
      </c>
      <c r="BD101" s="18"/>
      <c r="BE101" s="18">
        <f t="shared" si="209"/>
        <v>16.076973558019404</v>
      </c>
      <c r="BF101" s="39"/>
      <c r="BG101" s="35"/>
      <c r="BH101" s="31"/>
      <c r="BI101" s="31"/>
      <c r="BJ101" s="3"/>
      <c r="BK101" s="3">
        <f t="shared" ref="BK101:BM101" si="250">BK9+BK39+BK69</f>
        <v>0.34053233437319497</v>
      </c>
      <c r="BL101" s="3">
        <f t="shared" si="250"/>
        <v>3.4053233437319497</v>
      </c>
      <c r="BM101" s="3">
        <f t="shared" si="250"/>
        <v>3.7458556781051446</v>
      </c>
      <c r="BN101" s="18"/>
      <c r="BO101" s="18">
        <f t="shared" si="211"/>
        <v>15.791407381040674</v>
      </c>
      <c r="BP101" s="39"/>
      <c r="BQ101" s="35"/>
      <c r="BR101" s="31"/>
      <c r="BS101" s="31"/>
      <c r="BT101" s="3"/>
      <c r="BU101" s="3">
        <f t="shared" ref="BU101:BW101" si="251">BU9+BU39+BU69</f>
        <v>0.31164424921363182</v>
      </c>
      <c r="BV101" s="3">
        <f t="shared" si="251"/>
        <v>3.7397309905635812</v>
      </c>
      <c r="BW101" s="3">
        <f t="shared" si="251"/>
        <v>4.0513752397772125</v>
      </c>
      <c r="BX101" s="18"/>
      <c r="BY101" s="18">
        <f t="shared" si="213"/>
        <v>15.507450027594217</v>
      </c>
      <c r="BZ101" s="39"/>
    </row>
    <row r="102" spans="5:78" ht="20" customHeight="1" x14ac:dyDescent="0.2">
      <c r="E102" s="29">
        <v>30</v>
      </c>
      <c r="F102" s="22">
        <f t="shared" si="227"/>
        <v>0.59460000000000002</v>
      </c>
      <c r="G102" s="22">
        <f t="shared" si="198"/>
        <v>7.4913317868075282</v>
      </c>
      <c r="H102" s="72">
        <f t="shared" si="199"/>
        <v>53179.014084507042</v>
      </c>
      <c r="I102" s="35"/>
      <c r="J102" s="31"/>
      <c r="K102" s="31"/>
      <c r="L102" s="3"/>
      <c r="M102" s="3">
        <f t="shared" si="214"/>
        <v>1.2088826388685423</v>
      </c>
      <c r="N102" s="3">
        <f t="shared" si="214"/>
        <v>0</v>
      </c>
      <c r="O102" s="3">
        <f t="shared" si="214"/>
        <v>1.2088826388685423</v>
      </c>
      <c r="P102" s="18"/>
      <c r="Q102" s="18">
        <f t="shared" si="201"/>
        <v>30.846880650812523</v>
      </c>
      <c r="R102" s="39"/>
      <c r="S102" s="31"/>
      <c r="T102" s="31"/>
      <c r="U102" s="31"/>
      <c r="V102" s="3"/>
      <c r="W102" s="3">
        <f t="shared" ref="W102:Y102" si="252">W10+W40+W70</f>
        <v>0.94888696447688248</v>
      </c>
      <c r="X102" s="3">
        <f t="shared" si="252"/>
        <v>1.897773928953765</v>
      </c>
      <c r="Y102" s="3">
        <f t="shared" si="252"/>
        <v>2.8466608934306477</v>
      </c>
      <c r="Z102" s="18"/>
      <c r="AA102" s="18">
        <f t="shared" si="203"/>
        <v>28.909842864660661</v>
      </c>
      <c r="AB102" s="39"/>
      <c r="AC102" s="35"/>
      <c r="AD102" s="31"/>
      <c r="AE102" s="31"/>
      <c r="AF102" s="3"/>
      <c r="AG102" s="3">
        <f t="shared" ref="AG102:AI102" si="253">AG10+AG40+AG70</f>
        <v>0.62443316495310774</v>
      </c>
      <c r="AH102" s="3">
        <f t="shared" si="253"/>
        <v>2.497732659812431</v>
      </c>
      <c r="AI102" s="3">
        <f t="shared" si="253"/>
        <v>3.1221658247655384</v>
      </c>
      <c r="AJ102" s="18"/>
      <c r="AK102" s="18">
        <f t="shared" si="205"/>
        <v>23.680633897439009</v>
      </c>
      <c r="AL102" s="39"/>
      <c r="AM102" s="35"/>
      <c r="AN102" s="31"/>
      <c r="AO102" s="31"/>
      <c r="AP102" s="3"/>
      <c r="AQ102" s="3">
        <f t="shared" ref="AQ102:AS102" si="254">AQ10+AQ40+AQ70</f>
        <v>0.54015648655373527</v>
      </c>
      <c r="AR102" s="3">
        <f t="shared" si="254"/>
        <v>3.240938919322411</v>
      </c>
      <c r="AS102" s="3">
        <f t="shared" si="254"/>
        <v>3.7810954058761466</v>
      </c>
      <c r="AT102" s="18"/>
      <c r="AU102" s="18">
        <f t="shared" si="207"/>
        <v>22.098488397593371</v>
      </c>
      <c r="AV102" s="39"/>
      <c r="AW102" s="35"/>
      <c r="AX102" s="31"/>
      <c r="AY102" s="31"/>
      <c r="AZ102" s="3"/>
      <c r="BA102" s="3">
        <f t="shared" ref="BA102:BC102" si="255">BA10+BA40+BA70</f>
        <v>0.43050146076609735</v>
      </c>
      <c r="BB102" s="3">
        <f t="shared" si="255"/>
        <v>3.4440116861287788</v>
      </c>
      <c r="BC102" s="3">
        <f t="shared" si="255"/>
        <v>3.8745131468948761</v>
      </c>
      <c r="BD102" s="18"/>
      <c r="BE102" s="18">
        <f t="shared" si="209"/>
        <v>20.59366579811612</v>
      </c>
      <c r="BF102" s="39"/>
      <c r="BG102" s="35"/>
      <c r="BH102" s="31"/>
      <c r="BI102" s="31"/>
      <c r="BJ102" s="3"/>
      <c r="BK102" s="3">
        <f t="shared" ref="BK102:BM102" si="256">BK10+BK40+BK70</f>
        <v>0.37122256995526859</v>
      </c>
      <c r="BL102" s="3">
        <f t="shared" si="256"/>
        <v>3.7122256995526852</v>
      </c>
      <c r="BM102" s="3">
        <f t="shared" si="256"/>
        <v>4.0834482695079535</v>
      </c>
      <c r="BN102" s="18"/>
      <c r="BO102" s="18">
        <f t="shared" si="211"/>
        <v>19.762940278773613</v>
      </c>
      <c r="BP102" s="39"/>
      <c r="BQ102" s="35"/>
      <c r="BR102" s="31"/>
      <c r="BS102" s="31"/>
      <c r="BT102" s="3"/>
      <c r="BU102" s="3">
        <f t="shared" ref="BU102:BW102" si="257">BU10+BU40+BU70</f>
        <v>0.33753289510709289</v>
      </c>
      <c r="BV102" s="3">
        <f t="shared" si="257"/>
        <v>4.050394741285114</v>
      </c>
      <c r="BW102" s="3">
        <f t="shared" si="257"/>
        <v>4.3879276363922068</v>
      </c>
      <c r="BX102" s="18"/>
      <c r="BY102" s="18">
        <f t="shared" si="213"/>
        <v>19.324777176686034</v>
      </c>
      <c r="BZ102" s="39"/>
    </row>
    <row r="103" spans="5:78" ht="20" customHeight="1" x14ac:dyDescent="0.2">
      <c r="E103" s="29">
        <v>32</v>
      </c>
      <c r="F103" s="22">
        <f t="shared" si="227"/>
        <v>0.63460000000000005</v>
      </c>
      <c r="G103" s="22">
        <f t="shared" si="198"/>
        <v>7.9952895255769558</v>
      </c>
      <c r="H103" s="72">
        <f t="shared" si="199"/>
        <v>56756.478873239437</v>
      </c>
      <c r="I103" s="35"/>
      <c r="J103" s="31"/>
      <c r="K103" s="31"/>
      <c r="L103" s="3"/>
      <c r="M103" s="3">
        <f t="shared" si="214"/>
        <v>1.4255328954298176</v>
      </c>
      <c r="N103" s="3">
        <f t="shared" si="214"/>
        <v>0</v>
      </c>
      <c r="O103" s="3">
        <f t="shared" si="214"/>
        <v>1.4255328954298176</v>
      </c>
      <c r="P103" s="18"/>
      <c r="Q103" s="18">
        <f t="shared" si="201"/>
        <v>38.040377285478108</v>
      </c>
      <c r="R103" s="39"/>
      <c r="S103" s="31"/>
      <c r="T103" s="31"/>
      <c r="U103" s="31"/>
      <c r="V103" s="3"/>
      <c r="W103" s="3">
        <f t="shared" ref="W103:Y103" si="258">W11+W41+W71</f>
        <v>1.2377350724559262</v>
      </c>
      <c r="X103" s="3">
        <f t="shared" si="258"/>
        <v>2.4754701449118524</v>
      </c>
      <c r="Y103" s="3">
        <f t="shared" si="258"/>
        <v>3.7132052173677788</v>
      </c>
      <c r="Z103" s="18"/>
      <c r="AA103" s="18">
        <f t="shared" si="203"/>
        <v>36.313405619072583</v>
      </c>
      <c r="AB103" s="39"/>
      <c r="AC103" s="35"/>
      <c r="AD103" s="31"/>
      <c r="AE103" s="31"/>
      <c r="AF103" s="3"/>
      <c r="AG103" s="3">
        <f t="shared" ref="AG103:AI103" si="259">AG11+AG41+AG71</f>
        <v>1.0139063681016769</v>
      </c>
      <c r="AH103" s="3">
        <f t="shared" si="259"/>
        <v>4.0556254724067076</v>
      </c>
      <c r="AI103" s="3">
        <f t="shared" si="259"/>
        <v>5.0695318405083842</v>
      </c>
      <c r="AJ103" s="18"/>
      <c r="AK103" s="18">
        <f t="shared" si="205"/>
        <v>34.467124674946106</v>
      </c>
      <c r="AL103" s="39"/>
      <c r="AM103" s="35"/>
      <c r="AN103" s="31"/>
      <c r="AO103" s="31"/>
      <c r="AP103" s="3"/>
      <c r="AQ103" s="3">
        <f t="shared" ref="AQ103:AS103" si="260">AQ11+AQ41+AQ71</f>
        <v>0.73275230175390216</v>
      </c>
      <c r="AR103" s="3">
        <f t="shared" si="260"/>
        <v>4.3965138105234125</v>
      </c>
      <c r="AS103" s="3">
        <f t="shared" si="260"/>
        <v>5.1292661122773158</v>
      </c>
      <c r="AT103" s="18"/>
      <c r="AU103" s="18">
        <f t="shared" si="207"/>
        <v>31.144542062050078</v>
      </c>
      <c r="AV103" s="39"/>
      <c r="AW103" s="35"/>
      <c r="AX103" s="31"/>
      <c r="AY103" s="31"/>
      <c r="AZ103" s="3"/>
      <c r="BA103" s="3">
        <f t="shared" ref="BA103:BC103" si="261">BA11+BA41+BA71</f>
        <v>0.49713243953755737</v>
      </c>
      <c r="BB103" s="3">
        <f t="shared" si="261"/>
        <v>3.977059516300459</v>
      </c>
      <c r="BC103" s="3">
        <f t="shared" si="261"/>
        <v>4.474191955838017</v>
      </c>
      <c r="BD103" s="18"/>
      <c r="BE103" s="18">
        <f t="shared" si="209"/>
        <v>25.716572497855768</v>
      </c>
      <c r="BF103" s="39"/>
      <c r="BG103" s="35"/>
      <c r="BH103" s="31"/>
      <c r="BI103" s="31"/>
      <c r="BJ103" s="3"/>
      <c r="BK103" s="3">
        <f t="shared" ref="BK103:BM103" si="262">BK11+BK41+BK71</f>
        <v>0.46410066655034404</v>
      </c>
      <c r="BL103" s="3">
        <f t="shared" si="262"/>
        <v>4.6410066655034399</v>
      </c>
      <c r="BM103" s="3">
        <f t="shared" si="262"/>
        <v>5.1051073320537848</v>
      </c>
      <c r="BN103" s="18"/>
      <c r="BO103" s="18">
        <f t="shared" si="211"/>
        <v>25.498441394143697</v>
      </c>
      <c r="BP103" s="39"/>
      <c r="BQ103" s="35"/>
      <c r="BR103" s="31"/>
      <c r="BS103" s="31"/>
      <c r="BT103" s="3"/>
      <c r="BU103" s="3">
        <f t="shared" ref="BU103:BW103" si="263">BU11+BU41+BU71</f>
        <v>0.37529221858447581</v>
      </c>
      <c r="BV103" s="3">
        <f t="shared" si="263"/>
        <v>4.5035066230137097</v>
      </c>
      <c r="BW103" s="3">
        <f t="shared" si="263"/>
        <v>4.8787988415981856</v>
      </c>
      <c r="BX103" s="18"/>
      <c r="BY103" s="18">
        <f t="shared" si="213"/>
        <v>23.717238237865011</v>
      </c>
      <c r="BZ103" s="39"/>
    </row>
    <row r="104" spans="5:78" ht="20" customHeight="1" x14ac:dyDescent="0.2">
      <c r="E104" s="29">
        <v>34</v>
      </c>
      <c r="F104" s="22">
        <f t="shared" si="227"/>
        <v>0.67460000000000009</v>
      </c>
      <c r="G104" s="22">
        <f t="shared" si="198"/>
        <v>8.4992472643463834</v>
      </c>
      <c r="H104" s="72">
        <f t="shared" si="199"/>
        <v>60333.94366197184</v>
      </c>
      <c r="I104" s="35"/>
      <c r="J104" s="31"/>
      <c r="K104" s="31"/>
      <c r="L104" s="3"/>
      <c r="M104" s="3">
        <f t="shared" si="214"/>
        <v>1.580898469312062</v>
      </c>
      <c r="N104" s="3">
        <f t="shared" si="214"/>
        <v>0</v>
      </c>
      <c r="O104" s="3">
        <f t="shared" si="214"/>
        <v>1.580898469312062</v>
      </c>
      <c r="P104" s="18"/>
      <c r="Q104" s="18">
        <f t="shared" si="201"/>
        <v>45.77764315424055</v>
      </c>
      <c r="R104" s="39"/>
      <c r="S104" s="31"/>
      <c r="T104" s="31"/>
      <c r="U104" s="31"/>
      <c r="V104" s="3"/>
      <c r="W104" s="3">
        <f t="shared" ref="W104:Y104" si="264">W12+W42+W72</f>
        <v>1.4109282434263117</v>
      </c>
      <c r="X104" s="3">
        <f t="shared" si="264"/>
        <v>2.8218564868526235</v>
      </c>
      <c r="Y104" s="3">
        <f t="shared" si="264"/>
        <v>4.2327847302789348</v>
      </c>
      <c r="Z104" s="18"/>
      <c r="AA104" s="18">
        <f t="shared" si="203"/>
        <v>43.98684132691708</v>
      </c>
      <c r="AB104" s="39"/>
      <c r="AC104" s="35"/>
      <c r="AD104" s="31"/>
      <c r="AE104" s="31"/>
      <c r="AF104" s="3"/>
      <c r="AG104" s="3">
        <f t="shared" ref="AG104:AI104" si="265">AG12+AG42+AG72</f>
        <v>1.1761148433945787</v>
      </c>
      <c r="AH104" s="3">
        <f t="shared" si="265"/>
        <v>4.7044593735783149</v>
      </c>
      <c r="AI104" s="3">
        <f t="shared" si="265"/>
        <v>5.8805742169728932</v>
      </c>
      <c r="AJ104" s="18"/>
      <c r="AK104" s="18">
        <f t="shared" si="205"/>
        <v>41.722642411853286</v>
      </c>
      <c r="AL104" s="39"/>
      <c r="AM104" s="35"/>
      <c r="AN104" s="31"/>
      <c r="AO104" s="31"/>
      <c r="AP104" s="3"/>
      <c r="AQ104" s="3">
        <f t="shared" ref="AQ104:AS104" si="266">AQ12+AQ42+AQ72</f>
        <v>1.0160867497933928</v>
      </c>
      <c r="AR104" s="3">
        <f t="shared" si="266"/>
        <v>6.0965204987603556</v>
      </c>
      <c r="AS104" s="3">
        <f t="shared" si="266"/>
        <v>7.1126072485537488</v>
      </c>
      <c r="AT104" s="18"/>
      <c r="AU104" s="18">
        <f t="shared" si="207"/>
        <v>40.29521266105219</v>
      </c>
      <c r="AV104" s="39"/>
      <c r="AW104" s="35"/>
      <c r="AX104" s="31"/>
      <c r="AY104" s="31"/>
      <c r="AZ104" s="3"/>
      <c r="BA104" s="3">
        <f t="shared" ref="BA104:BC104" si="267">BA12+BA42+BA72</f>
        <v>0.7791886565694901</v>
      </c>
      <c r="BB104" s="3">
        <f t="shared" si="267"/>
        <v>6.2335092525559208</v>
      </c>
      <c r="BC104" s="3">
        <f t="shared" si="267"/>
        <v>7.0126979091254107</v>
      </c>
      <c r="BD104" s="18"/>
      <c r="BE104" s="18">
        <f t="shared" si="209"/>
        <v>36.89891428845651</v>
      </c>
      <c r="BF104" s="39"/>
      <c r="BG104" s="35"/>
      <c r="BH104" s="31"/>
      <c r="BI104" s="31"/>
      <c r="BJ104" s="3"/>
      <c r="BK104" s="3">
        <f t="shared" ref="BK104:BM104" si="268">BK12+BK42+BK72</f>
        <v>0.54306382502263562</v>
      </c>
      <c r="BL104" s="3">
        <f t="shared" si="268"/>
        <v>5.4306382502263562</v>
      </c>
      <c r="BM104" s="3">
        <f t="shared" si="268"/>
        <v>5.9737020752489922</v>
      </c>
      <c r="BN104" s="18"/>
      <c r="BO104" s="18">
        <f t="shared" si="211"/>
        <v>31.635086120187989</v>
      </c>
      <c r="BP104" s="39"/>
      <c r="BQ104" s="35"/>
      <c r="BR104" s="31"/>
      <c r="BS104" s="31"/>
      <c r="BT104" s="3"/>
      <c r="BU104" s="3">
        <f t="shared" ref="BU104:BW104" si="269">BU12+BU42+BU72</f>
        <v>0.4396054170701576</v>
      </c>
      <c r="BV104" s="3">
        <f t="shared" si="269"/>
        <v>5.2752650048418914</v>
      </c>
      <c r="BW104" s="3">
        <f t="shared" si="269"/>
        <v>5.7148704219120487</v>
      </c>
      <c r="BX104" s="18"/>
      <c r="BY104" s="18">
        <f t="shared" si="213"/>
        <v>28.938025647832589</v>
      </c>
      <c r="BZ104" s="39"/>
    </row>
    <row r="105" spans="5:78" ht="20" customHeight="1" x14ac:dyDescent="0.2">
      <c r="E105" s="29">
        <v>36</v>
      </c>
      <c r="F105" s="22">
        <f t="shared" si="227"/>
        <v>0.71460000000000001</v>
      </c>
      <c r="G105" s="22">
        <f t="shared" si="198"/>
        <v>9.0032050031158075</v>
      </c>
      <c r="H105" s="72">
        <f t="shared" si="199"/>
        <v>63911.408450704221</v>
      </c>
      <c r="I105" s="35"/>
      <c r="J105" s="31"/>
      <c r="K105" s="31"/>
      <c r="L105" s="3"/>
      <c r="M105" s="3">
        <f t="shared" si="214"/>
        <v>1.8072772704085049</v>
      </c>
      <c r="N105" s="3">
        <f t="shared" si="214"/>
        <v>0</v>
      </c>
      <c r="O105" s="3">
        <f t="shared" si="214"/>
        <v>1.8072772704085049</v>
      </c>
      <c r="P105" s="18"/>
      <c r="Q105" s="18">
        <f t="shared" si="201"/>
        <v>55.020537014349401</v>
      </c>
      <c r="R105" s="39"/>
      <c r="S105" s="31"/>
      <c r="T105" s="31"/>
      <c r="U105" s="31"/>
      <c r="V105" s="3"/>
      <c r="W105" s="3">
        <f t="shared" ref="W105:Y105" si="270">W13+W43+W73</f>
        <v>1.5018489370534698</v>
      </c>
      <c r="X105" s="3">
        <f t="shared" si="270"/>
        <v>3.0036978741069396</v>
      </c>
      <c r="Y105" s="3">
        <f t="shared" si="270"/>
        <v>4.5055468111604089</v>
      </c>
      <c r="Z105" s="18"/>
      <c r="AA105" s="18">
        <f t="shared" si="203"/>
        <v>52.121005993232899</v>
      </c>
      <c r="AB105" s="39"/>
      <c r="AC105" s="35"/>
      <c r="AD105" s="31"/>
      <c r="AE105" s="31"/>
      <c r="AF105" s="3"/>
      <c r="AG105" s="3">
        <f t="shared" ref="AG105:AI105" si="271">AG13+AG43+AG73</f>
        <v>1.2640597540508338</v>
      </c>
      <c r="AH105" s="3">
        <f t="shared" si="271"/>
        <v>5.0562390162033353</v>
      </c>
      <c r="AI105" s="3">
        <f t="shared" si="271"/>
        <v>6.32029877025417</v>
      </c>
      <c r="AJ105" s="18"/>
      <c r="AK105" s="18">
        <f t="shared" si="205"/>
        <v>49.328163947374108</v>
      </c>
      <c r="AL105" s="39"/>
      <c r="AM105" s="35"/>
      <c r="AN105" s="31"/>
      <c r="AO105" s="31"/>
      <c r="AP105" s="3"/>
      <c r="AQ105" s="3">
        <f t="shared" ref="AQ105:AS105" si="272">AQ13+AQ43+AQ73</f>
        <v>1.0806881529590724</v>
      </c>
      <c r="AR105" s="3">
        <f t="shared" si="272"/>
        <v>6.4841289177544343</v>
      </c>
      <c r="AS105" s="3">
        <f t="shared" si="272"/>
        <v>7.5648170707135067</v>
      </c>
      <c r="AT105" s="18"/>
      <c r="AU105" s="18">
        <f t="shared" si="207"/>
        <v>47.378508964035845</v>
      </c>
      <c r="AV105" s="39"/>
      <c r="AW105" s="35"/>
      <c r="AX105" s="31"/>
      <c r="AY105" s="31"/>
      <c r="AZ105" s="3"/>
      <c r="BA105" s="3">
        <f t="shared" ref="BA105:BC105" si="273">BA13+BA43+BA73</f>
        <v>0.85936859841642887</v>
      </c>
      <c r="BB105" s="3">
        <f t="shared" si="273"/>
        <v>6.874948787331431</v>
      </c>
      <c r="BC105" s="3">
        <f t="shared" si="273"/>
        <v>7.7343173857478593</v>
      </c>
      <c r="BD105" s="18"/>
      <c r="BE105" s="18">
        <f t="shared" si="209"/>
        <v>43.974786495330548</v>
      </c>
      <c r="BF105" s="39"/>
      <c r="BG105" s="35"/>
      <c r="BH105" s="31"/>
      <c r="BI105" s="31"/>
      <c r="BJ105" s="3"/>
      <c r="BK105" s="3">
        <f t="shared" ref="BK105:BM105" si="274">BK13+BK43+BK73</f>
        <v>0.59062421606424453</v>
      </c>
      <c r="BL105" s="3">
        <f t="shared" si="274"/>
        <v>5.9062421606424449</v>
      </c>
      <c r="BM105" s="3">
        <f t="shared" si="274"/>
        <v>6.4968663767066896</v>
      </c>
      <c r="BN105" s="18"/>
      <c r="BO105" s="18">
        <f t="shared" si="211"/>
        <v>37.626792467497467</v>
      </c>
      <c r="BP105" s="39"/>
      <c r="BQ105" s="35"/>
      <c r="BR105" s="31"/>
      <c r="BS105" s="31"/>
      <c r="BT105" s="3"/>
      <c r="BU105" s="3">
        <f t="shared" ref="BU105:BW105" si="275">BU13+BU43+BU73</f>
        <v>0.50189567636506316</v>
      </c>
      <c r="BV105" s="3">
        <f t="shared" si="275"/>
        <v>6.0227481163807575</v>
      </c>
      <c r="BW105" s="3">
        <f t="shared" si="275"/>
        <v>6.5246437927458221</v>
      </c>
      <c r="BX105" s="18"/>
      <c r="BY105" s="18">
        <f t="shared" si="213"/>
        <v>35.649604845383017</v>
      </c>
      <c r="BZ105" s="39"/>
    </row>
    <row r="106" spans="5:78" ht="20" customHeight="1" x14ac:dyDescent="0.2">
      <c r="E106" s="29">
        <v>38</v>
      </c>
      <c r="F106" s="22">
        <f t="shared" si="227"/>
        <v>0.75460000000000005</v>
      </c>
      <c r="G106" s="22">
        <f t="shared" si="198"/>
        <v>9.5071627418852351</v>
      </c>
      <c r="H106" s="72">
        <f t="shared" si="199"/>
        <v>67488.873239436623</v>
      </c>
      <c r="I106" s="35"/>
      <c r="J106" s="31"/>
      <c r="K106" s="31"/>
      <c r="L106" s="3"/>
      <c r="M106" s="3">
        <f t="shared" si="214"/>
        <v>1.804223404183402</v>
      </c>
      <c r="N106" s="3">
        <f t="shared" si="214"/>
        <v>0</v>
      </c>
      <c r="O106" s="3">
        <f t="shared" si="214"/>
        <v>1.804223404183402</v>
      </c>
      <c r="P106" s="18"/>
      <c r="Q106" s="18">
        <f t="shared" si="201"/>
        <v>66.154456404250041</v>
      </c>
      <c r="R106" s="39"/>
      <c r="S106" s="31"/>
      <c r="T106" s="31"/>
      <c r="U106" s="31"/>
      <c r="V106" s="3"/>
      <c r="W106" s="3">
        <f t="shared" ref="W106:Y106" si="276">W14+W44+W74</f>
        <v>1.6108000975296239</v>
      </c>
      <c r="X106" s="3">
        <f t="shared" si="276"/>
        <v>3.2216001950592479</v>
      </c>
      <c r="Y106" s="3">
        <f t="shared" si="276"/>
        <v>4.832400292588872</v>
      </c>
      <c r="Z106" s="18"/>
      <c r="AA106" s="18">
        <f t="shared" si="203"/>
        <v>61.891263771258465</v>
      </c>
      <c r="AB106" s="39"/>
      <c r="AC106" s="35"/>
      <c r="AD106" s="31"/>
      <c r="AE106" s="31"/>
      <c r="AF106" s="3"/>
      <c r="AG106" s="3">
        <f t="shared" ref="AG106:AI106" si="277">AG14+AG44+AG74</f>
        <v>1.3182975762160929</v>
      </c>
      <c r="AH106" s="3">
        <f t="shared" si="277"/>
        <v>5.2731903048643716</v>
      </c>
      <c r="AI106" s="3">
        <f t="shared" si="277"/>
        <v>6.5914878810804645</v>
      </c>
      <c r="AJ106" s="18"/>
      <c r="AK106" s="18">
        <f t="shared" si="205"/>
        <v>58.150839056190762</v>
      </c>
      <c r="AL106" s="39"/>
      <c r="AM106" s="35"/>
      <c r="AN106" s="31"/>
      <c r="AO106" s="31"/>
      <c r="AP106" s="3"/>
      <c r="AQ106" s="3">
        <f t="shared" ref="AQ106:AS106" si="278">AQ14+AQ44+AQ74</f>
        <v>0.90375036126935981</v>
      </c>
      <c r="AR106" s="3">
        <f t="shared" si="278"/>
        <v>5.4225021676161589</v>
      </c>
      <c r="AS106" s="3">
        <f t="shared" si="278"/>
        <v>6.3262525288855187</v>
      </c>
      <c r="AT106" s="18"/>
      <c r="AU106" s="18">
        <f t="shared" si="207"/>
        <v>51.32446263958019</v>
      </c>
      <c r="AV106" s="39"/>
      <c r="AW106" s="35"/>
      <c r="AX106" s="31"/>
      <c r="AY106" s="31"/>
      <c r="AZ106" s="3"/>
      <c r="BA106" s="3">
        <f t="shared" ref="BA106:BC106" si="279">BA14+BA44+BA74</f>
        <v>0.67896422381173172</v>
      </c>
      <c r="BB106" s="3">
        <f t="shared" si="279"/>
        <v>5.4317137904938537</v>
      </c>
      <c r="BC106" s="3">
        <f t="shared" si="279"/>
        <v>6.1106780143055843</v>
      </c>
      <c r="BD106" s="18"/>
      <c r="BE106" s="18">
        <f t="shared" si="209"/>
        <v>46.102862157061509</v>
      </c>
      <c r="BF106" s="39"/>
      <c r="BG106" s="35"/>
      <c r="BH106" s="31"/>
      <c r="BI106" s="31"/>
      <c r="BJ106" s="3"/>
      <c r="BK106" s="3">
        <f t="shared" ref="BK106:BM106" si="280">BK14+BK44+BK74</f>
        <v>0.53581344153176591</v>
      </c>
      <c r="BL106" s="3">
        <f t="shared" si="280"/>
        <v>5.3581344153176591</v>
      </c>
      <c r="BM106" s="3">
        <f t="shared" si="280"/>
        <v>5.8939478568494241</v>
      </c>
      <c r="BN106" s="18"/>
      <c r="BO106" s="18">
        <f t="shared" si="211"/>
        <v>42.293545545833297</v>
      </c>
      <c r="BP106" s="39"/>
      <c r="BQ106" s="35"/>
      <c r="BR106" s="31"/>
      <c r="BS106" s="31"/>
      <c r="BT106" s="3"/>
      <c r="BU106" s="3">
        <f t="shared" ref="BU106:BW106" si="281">BU14+BU44+BU74</f>
        <v>0.47674910716620017</v>
      </c>
      <c r="BV106" s="3">
        <f t="shared" si="281"/>
        <v>5.7209892859944018</v>
      </c>
      <c r="BW106" s="3">
        <f t="shared" si="281"/>
        <v>6.197738393160602</v>
      </c>
      <c r="BX106" s="18"/>
      <c r="BY106" s="18">
        <f t="shared" si="213"/>
        <v>41.152776794704842</v>
      </c>
      <c r="BZ106" s="39"/>
    </row>
    <row r="107" spans="5:78" ht="20" customHeight="1" x14ac:dyDescent="0.2">
      <c r="E107" s="29">
        <v>40</v>
      </c>
      <c r="F107" s="22">
        <f t="shared" si="227"/>
        <v>0.79460000000000008</v>
      </c>
      <c r="G107" s="22">
        <f t="shared" si="198"/>
        <v>10.011120480654663</v>
      </c>
      <c r="H107" s="72">
        <f t="shared" si="199"/>
        <v>71066.338028169019</v>
      </c>
      <c r="I107" s="35"/>
      <c r="J107" s="31"/>
      <c r="K107" s="31"/>
      <c r="L107" s="3"/>
      <c r="M107" s="3">
        <f t="shared" si="214"/>
        <v>1.881436316447461</v>
      </c>
      <c r="N107" s="3">
        <f t="shared" si="214"/>
        <v>0</v>
      </c>
      <c r="O107" s="3">
        <f t="shared" si="214"/>
        <v>1.881436316447461</v>
      </c>
      <c r="P107" s="18"/>
      <c r="Q107" s="18">
        <f t="shared" si="201"/>
        <v>79.257847168894543</v>
      </c>
      <c r="R107" s="39"/>
      <c r="S107" s="31"/>
      <c r="T107" s="31"/>
      <c r="U107" s="31"/>
      <c r="V107" s="3"/>
      <c r="W107" s="3">
        <f t="shared" ref="W107:Y107" si="282">W15+W45+W75</f>
        <v>1.4987491351914159</v>
      </c>
      <c r="X107" s="3">
        <f t="shared" si="282"/>
        <v>2.9974982703828319</v>
      </c>
      <c r="Y107" s="3">
        <f t="shared" si="282"/>
        <v>4.4962474055742483</v>
      </c>
      <c r="Z107" s="18"/>
      <c r="AA107" s="18">
        <f t="shared" si="203"/>
        <v>73.499404137071934</v>
      </c>
      <c r="AB107" s="39"/>
      <c r="AC107" s="35"/>
      <c r="AD107" s="31"/>
      <c r="AE107" s="31"/>
      <c r="AF107" s="3"/>
      <c r="AG107" s="3">
        <f t="shared" ref="AG107:AI107" si="283">AG15+AG45+AG75</f>
        <v>1.3132098057972634</v>
      </c>
      <c r="AH107" s="3">
        <f t="shared" si="283"/>
        <v>5.2528392231890537</v>
      </c>
      <c r="AI107" s="3">
        <f t="shared" si="283"/>
        <v>6.5660490289863169</v>
      </c>
      <c r="AJ107" s="18"/>
      <c r="AK107" s="18">
        <f t="shared" si="205"/>
        <v>67.639230188910631</v>
      </c>
      <c r="AL107" s="39"/>
      <c r="AM107" s="35"/>
      <c r="AN107" s="31"/>
      <c r="AO107" s="31"/>
      <c r="AP107" s="3"/>
      <c r="AQ107" s="3">
        <f t="shared" ref="AQ107:AS107" si="284">AQ15+AQ45+AQ75</f>
        <v>0.95234797956691586</v>
      </c>
      <c r="AR107" s="3">
        <f t="shared" si="284"/>
        <v>5.7140878774014947</v>
      </c>
      <c r="AS107" s="3">
        <f t="shared" si="284"/>
        <v>6.6664358569684108</v>
      </c>
      <c r="AT107" s="18"/>
      <c r="AU107" s="18">
        <f t="shared" si="207"/>
        <v>60.425798469918377</v>
      </c>
      <c r="AV107" s="39"/>
      <c r="AW107" s="35"/>
      <c r="AX107" s="31"/>
      <c r="AY107" s="31"/>
      <c r="AZ107" s="3"/>
      <c r="BA107" s="3">
        <f t="shared" ref="BA107:BC107" si="285">BA15+BA45+BA75</f>
        <v>0.6532789669250999</v>
      </c>
      <c r="BB107" s="3">
        <f t="shared" si="285"/>
        <v>5.2262317354007992</v>
      </c>
      <c r="BC107" s="3">
        <f t="shared" si="285"/>
        <v>5.8795107023258986</v>
      </c>
      <c r="BD107" s="18"/>
      <c r="BE107" s="18">
        <f t="shared" si="209"/>
        <v>53.044392447204089</v>
      </c>
      <c r="BF107" s="39"/>
      <c r="BG107" s="35"/>
      <c r="BH107" s="31"/>
      <c r="BI107" s="31"/>
      <c r="BJ107" s="3"/>
      <c r="BK107" s="3">
        <f t="shared" ref="BK107:BM107" si="286">BK15+BK45+BK75</f>
        <v>0.5152586841593354</v>
      </c>
      <c r="BL107" s="3">
        <f t="shared" si="286"/>
        <v>5.1525868415933536</v>
      </c>
      <c r="BM107" s="3">
        <f t="shared" si="286"/>
        <v>5.6678455257526892</v>
      </c>
      <c r="BN107" s="18"/>
      <c r="BO107" s="18">
        <f t="shared" si="211"/>
        <v>47.849018208139825</v>
      </c>
      <c r="BP107" s="39"/>
      <c r="BQ107" s="35"/>
      <c r="BR107" s="31"/>
      <c r="BS107" s="31"/>
      <c r="BT107" s="3"/>
      <c r="BU107" s="3">
        <f t="shared" ref="BU107:BW107" si="287">BU15+BU45+BU75</f>
        <v>0.46143067296422718</v>
      </c>
      <c r="BV107" s="3">
        <f t="shared" si="287"/>
        <v>5.537168075570726</v>
      </c>
      <c r="BW107" s="3">
        <f t="shared" si="287"/>
        <v>5.9985987485349535</v>
      </c>
      <c r="BX107" s="18"/>
      <c r="BY107" s="18">
        <f t="shared" si="213"/>
        <v>46.074641760371961</v>
      </c>
      <c r="BZ107" s="39"/>
    </row>
    <row r="108" spans="5:78" ht="20" customHeight="1" x14ac:dyDescent="0.2">
      <c r="E108" s="29">
        <v>42</v>
      </c>
      <c r="F108" s="22">
        <f t="shared" si="227"/>
        <v>0.83460000000000001</v>
      </c>
      <c r="G108" s="22">
        <f t="shared" si="198"/>
        <v>10.515078219424089</v>
      </c>
      <c r="H108" s="72">
        <f t="shared" si="199"/>
        <v>74643.8028169014</v>
      </c>
      <c r="I108" s="35"/>
      <c r="J108" s="31"/>
      <c r="K108" s="31"/>
      <c r="L108" s="3"/>
      <c r="M108" s="3">
        <f t="shared" si="214"/>
        <v>1.907449581846997</v>
      </c>
      <c r="N108" s="3">
        <f t="shared" si="214"/>
        <v>0</v>
      </c>
      <c r="O108" s="3">
        <f t="shared" si="214"/>
        <v>1.907449581846997</v>
      </c>
      <c r="P108" s="18"/>
      <c r="Q108" s="18">
        <f t="shared" si="201"/>
        <v>93.849422843000013</v>
      </c>
      <c r="R108" s="39"/>
      <c r="S108" s="31"/>
      <c r="T108" s="31"/>
      <c r="U108" s="31"/>
      <c r="V108" s="3"/>
      <c r="W108" s="3">
        <f t="shared" ref="W108:Y108" si="288">W16+W46+W76</f>
        <v>1.5122574849710213</v>
      </c>
      <c r="X108" s="3">
        <f t="shared" si="288"/>
        <v>3.0245149699420426</v>
      </c>
      <c r="Y108" s="3">
        <f t="shared" si="288"/>
        <v>4.5367724549130646</v>
      </c>
      <c r="Z108" s="18"/>
      <c r="AA108" s="18">
        <f t="shared" si="203"/>
        <v>85.33460402690028</v>
      </c>
      <c r="AB108" s="39"/>
      <c r="AC108" s="35"/>
      <c r="AD108" s="31"/>
      <c r="AE108" s="31"/>
      <c r="AF108" s="3"/>
      <c r="AG108" s="3">
        <f t="shared" ref="AG108:AI108" si="289">AG16+AG46+AG76</f>
        <v>1.1600936165730045</v>
      </c>
      <c r="AH108" s="3">
        <f t="shared" si="289"/>
        <v>4.6403744662920179</v>
      </c>
      <c r="AI108" s="3">
        <f t="shared" si="289"/>
        <v>5.8004680828650219</v>
      </c>
      <c r="AJ108" s="18"/>
      <c r="AK108" s="18">
        <f t="shared" si="205"/>
        <v>79.149983534588316</v>
      </c>
      <c r="AL108" s="39"/>
      <c r="AM108" s="35"/>
      <c r="AN108" s="31"/>
      <c r="AO108" s="31"/>
      <c r="AP108" s="3"/>
      <c r="AQ108" s="3">
        <f t="shared" ref="AQ108:AS108" si="290">AQ16+AQ46+AQ76</f>
        <v>0.88692333660500866</v>
      </c>
      <c r="AR108" s="3">
        <f t="shared" si="290"/>
        <v>5.3215400196300511</v>
      </c>
      <c r="AS108" s="3">
        <f t="shared" si="290"/>
        <v>6.2084633562350602</v>
      </c>
      <c r="AT108" s="18"/>
      <c r="AU108" s="18">
        <f t="shared" si="207"/>
        <v>67.024728021513909</v>
      </c>
      <c r="AV108" s="39"/>
      <c r="AW108" s="35"/>
      <c r="AX108" s="31"/>
      <c r="AY108" s="31"/>
      <c r="AZ108" s="3"/>
      <c r="BA108" s="3">
        <f t="shared" ref="BA108:BC108" si="291">BA16+BA46+BA76</f>
        <v>0.69661653548270364</v>
      </c>
      <c r="BB108" s="3">
        <f t="shared" si="291"/>
        <v>5.5729322838616291</v>
      </c>
      <c r="BC108" s="3">
        <f t="shared" si="291"/>
        <v>6.2695488193443332</v>
      </c>
      <c r="BD108" s="18"/>
      <c r="BE108" s="18">
        <f t="shared" si="209"/>
        <v>62.83859526807403</v>
      </c>
      <c r="BF108" s="39"/>
      <c r="BG108" s="35"/>
      <c r="BH108" s="31"/>
      <c r="BI108" s="31"/>
      <c r="BJ108" s="3"/>
      <c r="BK108" s="3">
        <f t="shared" ref="BK108:BM108" si="292">BK16+BK46+BK76</f>
        <v>0.49888633880417543</v>
      </c>
      <c r="BL108" s="3">
        <f t="shared" si="292"/>
        <v>4.9888633880417537</v>
      </c>
      <c r="BM108" s="3">
        <f t="shared" si="292"/>
        <v>5.4877497268459301</v>
      </c>
      <c r="BN108" s="18"/>
      <c r="BO108" s="18">
        <f t="shared" si="211"/>
        <v>56.892477427726206</v>
      </c>
      <c r="BP108" s="39"/>
      <c r="BQ108" s="35"/>
      <c r="BR108" s="31"/>
      <c r="BS108" s="31"/>
      <c r="BT108" s="3"/>
      <c r="BU108" s="3">
        <f t="shared" ref="BU108:BW108" si="293">BU16+BU46+BU76</f>
        <v>0.41243476066374035</v>
      </c>
      <c r="BV108" s="3">
        <f t="shared" si="293"/>
        <v>4.949217127964884</v>
      </c>
      <c r="BW108" s="3">
        <f t="shared" si="293"/>
        <v>5.3616518886286242</v>
      </c>
      <c r="BX108" s="18"/>
      <c r="BY108" s="18">
        <f t="shared" si="213"/>
        <v>52.508963169212535</v>
      </c>
      <c r="BZ108" s="39"/>
    </row>
    <row r="109" spans="5:78" ht="20" customHeight="1" x14ac:dyDescent="0.2">
      <c r="E109" s="29">
        <v>44</v>
      </c>
      <c r="F109" s="22">
        <f t="shared" si="227"/>
        <v>0.87460000000000004</v>
      </c>
      <c r="G109" s="22">
        <f t="shared" si="198"/>
        <v>11.019035958193516</v>
      </c>
      <c r="H109" s="72">
        <f t="shared" si="199"/>
        <v>78221.267605633795</v>
      </c>
      <c r="I109" s="35"/>
      <c r="J109" s="31"/>
      <c r="K109" s="31"/>
      <c r="L109" s="3"/>
      <c r="M109" s="3">
        <f t="shared" si="214"/>
        <v>3.6268756016509913</v>
      </c>
      <c r="N109" s="3">
        <f t="shared" si="214"/>
        <v>0</v>
      </c>
      <c r="O109" s="3">
        <f t="shared" si="214"/>
        <v>3.6268756016509913</v>
      </c>
      <c r="P109" s="18"/>
      <c r="Q109" s="18">
        <f t="shared" si="201"/>
        <v>160.70696665287849</v>
      </c>
      <c r="R109" s="39"/>
      <c r="S109" s="31"/>
      <c r="T109" s="31"/>
      <c r="U109" s="31"/>
      <c r="V109" s="3"/>
      <c r="W109" s="3">
        <f t="shared" ref="W109:Y109" si="294">W17+W47+W77</f>
        <v>3.1208562183900153</v>
      </c>
      <c r="X109" s="3">
        <f t="shared" si="294"/>
        <v>6.2417124367800305</v>
      </c>
      <c r="Y109" s="3">
        <f t="shared" si="294"/>
        <v>9.3625686551700475</v>
      </c>
      <c r="Z109" s="18"/>
      <c r="AA109" s="18">
        <f t="shared" si="203"/>
        <v>159.98137032908897</v>
      </c>
      <c r="AB109" s="39"/>
      <c r="AC109" s="35"/>
      <c r="AD109" s="31"/>
      <c r="AE109" s="31"/>
      <c r="AF109" s="3"/>
      <c r="AG109" s="3">
        <f t="shared" ref="AG109:AI109" si="295">AG17+AG47+AG77</f>
        <v>2.0396055353220266</v>
      </c>
      <c r="AH109" s="3">
        <f t="shared" si="295"/>
        <v>8.1584221412881064</v>
      </c>
      <c r="AI109" s="3">
        <f t="shared" si="295"/>
        <v>10.198027676610133</v>
      </c>
      <c r="AJ109" s="18"/>
      <c r="AK109" s="18">
        <f t="shared" si="205"/>
        <v>128.97947870352533</v>
      </c>
      <c r="AL109" s="39"/>
      <c r="AM109" s="35"/>
      <c r="AN109" s="31"/>
      <c r="AO109" s="31"/>
      <c r="AP109" s="3"/>
      <c r="AQ109" s="3">
        <f t="shared" ref="AQ109:AS109" si="296">AQ17+AQ47+AQ77</f>
        <v>1.1520808973660299</v>
      </c>
      <c r="AR109" s="3">
        <f t="shared" si="296"/>
        <v>6.9124853841961791</v>
      </c>
      <c r="AS109" s="3">
        <f t="shared" si="296"/>
        <v>8.0645662815622092</v>
      </c>
      <c r="AT109" s="18"/>
      <c r="AU109" s="18">
        <f t="shared" si="207"/>
        <v>98.132170642595128</v>
      </c>
      <c r="AV109" s="39"/>
      <c r="AW109" s="35"/>
      <c r="AX109" s="31"/>
      <c r="AY109" s="31"/>
      <c r="AZ109" s="3"/>
      <c r="BA109" s="3">
        <f t="shared" ref="BA109:BC109" si="297">BA17+BA47+BA77</f>
        <v>1.1491969860297209</v>
      </c>
      <c r="BB109" s="3">
        <f t="shared" si="297"/>
        <v>9.1935758882377669</v>
      </c>
      <c r="BC109" s="3">
        <f t="shared" si="297"/>
        <v>10.342772874267489</v>
      </c>
      <c r="BD109" s="18"/>
      <c r="BE109" s="18">
        <f t="shared" si="209"/>
        <v>95.579964442831113</v>
      </c>
      <c r="BF109" s="39"/>
      <c r="BG109" s="35"/>
      <c r="BH109" s="31"/>
      <c r="BI109" s="31"/>
      <c r="BJ109" s="3"/>
      <c r="BK109" s="3">
        <f t="shared" ref="BK109:BM109" si="298">BK17+BK47+BK77</f>
        <v>0.27318622659909297</v>
      </c>
      <c r="BL109" s="3">
        <f t="shared" si="298"/>
        <v>2.7318622659909297</v>
      </c>
      <c r="BM109" s="3">
        <f t="shared" si="298"/>
        <v>3.0050484925900225</v>
      </c>
      <c r="BN109" s="18"/>
      <c r="BO109" s="18">
        <f t="shared" si="211"/>
        <v>53.851866291683237</v>
      </c>
      <c r="BP109" s="39"/>
      <c r="BQ109" s="35"/>
      <c r="BR109" s="31"/>
      <c r="BS109" s="31"/>
      <c r="BT109" s="3"/>
      <c r="BU109" s="3">
        <f t="shared" ref="BU109:BW109" si="299">BU17+BU47+BU77</f>
        <v>0.22681788327424757</v>
      </c>
      <c r="BV109" s="3">
        <f t="shared" si="299"/>
        <v>2.7218145992909708</v>
      </c>
      <c r="BW109" s="3">
        <f t="shared" si="299"/>
        <v>2.9486324825652179</v>
      </c>
      <c r="BX109" s="18"/>
      <c r="BY109" s="18">
        <f t="shared" si="213"/>
        <v>51.290195792043704</v>
      </c>
      <c r="BZ109" s="39"/>
    </row>
    <row r="110" spans="5:78" ht="20" customHeight="1" x14ac:dyDescent="0.2">
      <c r="E110" s="29">
        <v>46</v>
      </c>
      <c r="F110" s="22">
        <f t="shared" si="227"/>
        <v>0.91460000000000008</v>
      </c>
      <c r="G110" s="22">
        <f t="shared" si="198"/>
        <v>11.522993696962944</v>
      </c>
      <c r="H110" s="72">
        <f t="shared" si="199"/>
        <v>81798.732394366205</v>
      </c>
      <c r="I110" s="35"/>
      <c r="J110" s="31"/>
      <c r="K110" s="31"/>
      <c r="L110" s="3"/>
      <c r="M110" s="3">
        <f t="shared" si="214"/>
        <v>4.1390962426531797</v>
      </c>
      <c r="N110" s="3">
        <f t="shared" si="214"/>
        <v>0</v>
      </c>
      <c r="O110" s="3">
        <f t="shared" si="214"/>
        <v>4.1390962426531797</v>
      </c>
      <c r="P110" s="18"/>
      <c r="Q110" s="18">
        <f t="shared" si="201"/>
        <v>201.80123346018627</v>
      </c>
      <c r="R110" s="39"/>
      <c r="S110" s="31"/>
      <c r="T110" s="31"/>
      <c r="U110" s="31"/>
      <c r="V110" s="3"/>
      <c r="W110" s="3">
        <f t="shared" ref="W110:Y110" si="300">W18+W48+W78</f>
        <v>3.5203208533038035</v>
      </c>
      <c r="X110" s="3">
        <f t="shared" si="300"/>
        <v>7.040641706607607</v>
      </c>
      <c r="Y110" s="3">
        <f t="shared" si="300"/>
        <v>10.56096255991141</v>
      </c>
      <c r="Z110" s="18"/>
      <c r="AA110" s="18">
        <f t="shared" si="203"/>
        <v>192.64484883272002</v>
      </c>
      <c r="AB110" s="39"/>
      <c r="AC110" s="35"/>
      <c r="AD110" s="31"/>
      <c r="AE110" s="31"/>
      <c r="AF110" s="3"/>
      <c r="AG110" s="3">
        <f t="shared" ref="AG110:AI110" si="301">AG18+AG48+AG78</f>
        <v>2.9387464080494317</v>
      </c>
      <c r="AH110" s="3">
        <f t="shared" si="301"/>
        <v>11.754985632197727</v>
      </c>
      <c r="AI110" s="3">
        <f t="shared" si="301"/>
        <v>14.693732040247159</v>
      </c>
      <c r="AJ110" s="18"/>
      <c r="AK110" s="18">
        <f t="shared" si="205"/>
        <v>184.53470200744653</v>
      </c>
      <c r="AL110" s="39"/>
      <c r="AM110" s="35"/>
      <c r="AN110" s="31"/>
      <c r="AO110" s="31"/>
      <c r="AP110" s="3"/>
      <c r="AQ110" s="3">
        <f t="shared" ref="AQ110:AS110" si="302">AQ18+AQ48+AQ78</f>
        <v>2.3631936837275798</v>
      </c>
      <c r="AR110" s="3">
        <f t="shared" si="302"/>
        <v>14.179162102365478</v>
      </c>
      <c r="AS110" s="3">
        <f t="shared" si="302"/>
        <v>16.542355786093058</v>
      </c>
      <c r="AT110" s="18"/>
      <c r="AU110" s="18">
        <f t="shared" si="207"/>
        <v>173.45179673732187</v>
      </c>
      <c r="AV110" s="39"/>
      <c r="AW110" s="35"/>
      <c r="AX110" s="31"/>
      <c r="AY110" s="31"/>
      <c r="AZ110" s="3"/>
      <c r="BA110" s="3">
        <f t="shared" ref="BA110:BC110" si="303">BA18+BA48+BA78</f>
        <v>0.91464301129916281</v>
      </c>
      <c r="BB110" s="3">
        <f t="shared" si="303"/>
        <v>7.3171440903933025</v>
      </c>
      <c r="BC110" s="3">
        <f t="shared" si="303"/>
        <v>8.2317871016924649</v>
      </c>
      <c r="BD110" s="18"/>
      <c r="BE110" s="18">
        <f t="shared" si="209"/>
        <v>109.20197253300879</v>
      </c>
      <c r="BF110" s="39"/>
      <c r="BG110" s="35"/>
      <c r="BH110" s="31"/>
      <c r="BI110" s="31"/>
      <c r="BJ110" s="3"/>
      <c r="BK110" s="3">
        <f t="shared" ref="BK110:BM110" si="304">BK18+BK48+BK78</f>
        <v>0.19009888359100852</v>
      </c>
      <c r="BL110" s="3">
        <f t="shared" si="304"/>
        <v>1.9009888359100848</v>
      </c>
      <c r="BM110" s="3">
        <f t="shared" si="304"/>
        <v>2.0910877195010933</v>
      </c>
      <c r="BN110" s="18"/>
      <c r="BO110" s="18">
        <f t="shared" si="211"/>
        <v>45.020694943322098</v>
      </c>
      <c r="BP110" s="39"/>
      <c r="BQ110" s="35"/>
      <c r="BR110" s="31"/>
      <c r="BS110" s="31"/>
      <c r="BT110" s="3"/>
      <c r="BU110" s="3">
        <f t="shared" ref="BU110:BW110" si="305">BU18+BU48+BU78</f>
        <v>0.18056772310633512</v>
      </c>
      <c r="BV110" s="3">
        <f t="shared" si="305"/>
        <v>2.1668126772760217</v>
      </c>
      <c r="BW110" s="3">
        <f t="shared" si="305"/>
        <v>2.3473804003823568</v>
      </c>
      <c r="BX110" s="18"/>
      <c r="BY110" s="18">
        <f t="shared" si="213"/>
        <v>53.877639096367673</v>
      </c>
      <c r="BZ110" s="39"/>
    </row>
    <row r="111" spans="5:78" ht="20" customHeight="1" x14ac:dyDescent="0.2">
      <c r="E111" s="29">
        <v>48</v>
      </c>
      <c r="F111" s="22">
        <f t="shared" si="227"/>
        <v>0.9546</v>
      </c>
      <c r="G111" s="22">
        <f t="shared" si="198"/>
        <v>12.02695143573237</v>
      </c>
      <c r="H111" s="72">
        <f t="shared" si="199"/>
        <v>85376.1971830986</v>
      </c>
      <c r="I111" s="35"/>
      <c r="J111" s="31"/>
      <c r="K111" s="31"/>
      <c r="L111" s="3"/>
      <c r="M111" s="3">
        <f t="shared" si="214"/>
        <v>4.4296213629180912</v>
      </c>
      <c r="N111" s="3">
        <f t="shared" si="214"/>
        <v>0</v>
      </c>
      <c r="O111" s="3">
        <f t="shared" si="214"/>
        <v>4.4296213629180912</v>
      </c>
      <c r="P111" s="18"/>
      <c r="Q111" s="18">
        <f t="shared" si="201"/>
        <v>234.02311593125461</v>
      </c>
      <c r="R111" s="39"/>
      <c r="S111" s="31"/>
      <c r="T111" s="31"/>
      <c r="U111" s="31"/>
      <c r="V111" s="3"/>
      <c r="W111" s="3">
        <f t="shared" ref="W111:Y111" si="306">W19+W49+W79</f>
        <v>3.747726748161524</v>
      </c>
      <c r="X111" s="3">
        <f t="shared" si="306"/>
        <v>7.4954534963230479</v>
      </c>
      <c r="Y111" s="3">
        <f t="shared" si="306"/>
        <v>11.243180244484574</v>
      </c>
      <c r="Z111" s="18"/>
      <c r="AA111" s="18">
        <f t="shared" si="203"/>
        <v>222.18864284691335</v>
      </c>
      <c r="AB111" s="39"/>
      <c r="AC111" s="35"/>
      <c r="AD111" s="31"/>
      <c r="AE111" s="31"/>
      <c r="AF111" s="3"/>
      <c r="AG111" s="3">
        <f t="shared" ref="AG111:AI111" si="307">AG19+AG49+AG79</f>
        <v>3.2118302501486515</v>
      </c>
      <c r="AH111" s="3">
        <f t="shared" si="307"/>
        <v>12.847321000594606</v>
      </c>
      <c r="AI111" s="3">
        <f t="shared" si="307"/>
        <v>16.059151250743255</v>
      </c>
      <c r="AJ111" s="18"/>
      <c r="AK111" s="18">
        <f t="shared" si="205"/>
        <v>214.71467059052867</v>
      </c>
      <c r="AL111" s="39"/>
      <c r="AM111" s="35"/>
      <c r="AN111" s="31"/>
      <c r="AO111" s="31"/>
      <c r="AP111" s="3"/>
      <c r="AQ111" s="3">
        <f t="shared" ref="AQ111:AS111" si="308">AQ19+AQ49+AQ79</f>
        <v>2.7326459218021482</v>
      </c>
      <c r="AR111" s="3">
        <f t="shared" si="308"/>
        <v>16.395875530812891</v>
      </c>
      <c r="AS111" s="3">
        <f t="shared" si="308"/>
        <v>19.12852145261504</v>
      </c>
      <c r="AT111" s="18"/>
      <c r="AU111" s="18">
        <f t="shared" si="207"/>
        <v>203.99185858274075</v>
      </c>
      <c r="AV111" s="39"/>
      <c r="AW111" s="35"/>
      <c r="AX111" s="31"/>
      <c r="AY111" s="31"/>
      <c r="AZ111" s="3"/>
      <c r="BA111" s="3">
        <f t="shared" ref="BA111:BC111" si="309">BA19+BA49+BA79</f>
        <v>2.1856612711187777</v>
      </c>
      <c r="BB111" s="3">
        <f t="shared" si="309"/>
        <v>17.485290168950222</v>
      </c>
      <c r="BC111" s="3">
        <f t="shared" si="309"/>
        <v>19.670951440069</v>
      </c>
      <c r="BD111" s="18"/>
      <c r="BE111" s="18">
        <f t="shared" si="209"/>
        <v>189.15056790019423</v>
      </c>
      <c r="BF111" s="39"/>
      <c r="BG111" s="35"/>
      <c r="BH111" s="31"/>
      <c r="BI111" s="31"/>
      <c r="BJ111" s="3"/>
      <c r="BK111" s="3">
        <f t="shared" ref="BK111:BM111" si="310">BK19+BK49+BK79</f>
        <v>1.4969497766954354</v>
      </c>
      <c r="BL111" s="3">
        <f t="shared" si="310"/>
        <v>14.969497766954353</v>
      </c>
      <c r="BM111" s="3">
        <f t="shared" si="310"/>
        <v>16.466447543649789</v>
      </c>
      <c r="BN111" s="18"/>
      <c r="BO111" s="18">
        <f t="shared" si="211"/>
        <v>164.054101234683</v>
      </c>
      <c r="BP111" s="39"/>
      <c r="BQ111" s="35"/>
      <c r="BR111" s="31"/>
      <c r="BS111" s="31"/>
      <c r="BT111" s="3"/>
      <c r="BU111" s="3">
        <f t="shared" ref="BU111:BW111" si="311">BU19+BU49+BU79</f>
        <v>0.96429507523872315</v>
      </c>
      <c r="BV111" s="3">
        <f t="shared" si="311"/>
        <v>11.571540902864678</v>
      </c>
      <c r="BW111" s="3">
        <f t="shared" si="311"/>
        <v>12.535835978103401</v>
      </c>
      <c r="BX111" s="18"/>
      <c r="BY111" s="18">
        <f t="shared" si="213"/>
        <v>141.7675527885041</v>
      </c>
      <c r="BZ111" s="39"/>
    </row>
    <row r="112" spans="5:78" ht="20" customHeight="1" x14ac:dyDescent="0.2">
      <c r="E112" s="29">
        <v>50</v>
      </c>
      <c r="F112" s="22">
        <f t="shared" si="227"/>
        <v>0.99460000000000004</v>
      </c>
      <c r="G112" s="22">
        <f t="shared" si="198"/>
        <v>12.530909174501796</v>
      </c>
      <c r="H112" s="72">
        <f t="shared" si="199"/>
        <v>88953.661971830996</v>
      </c>
      <c r="I112" s="36"/>
      <c r="J112" s="32"/>
      <c r="K112" s="32"/>
      <c r="L112" s="3"/>
      <c r="M112" s="3">
        <f t="shared" si="214"/>
        <v>4.6175094628730813</v>
      </c>
      <c r="N112" s="3">
        <f t="shared" si="214"/>
        <v>0</v>
      </c>
      <c r="O112" s="3">
        <f t="shared" si="214"/>
        <v>4.6175094628730813</v>
      </c>
      <c r="P112" s="18"/>
      <c r="Q112" s="18">
        <f t="shared" si="201"/>
        <v>266.00905812750955</v>
      </c>
      <c r="R112" s="39"/>
      <c r="S112" s="32"/>
      <c r="T112" s="32"/>
      <c r="U112" s="32"/>
      <c r="V112" s="3"/>
      <c r="W112" s="3">
        <f t="shared" ref="W112:Y112" si="312">W20+W50+W80</f>
        <v>3.9194234873535585</v>
      </c>
      <c r="X112" s="3">
        <f t="shared" si="312"/>
        <v>7.838846974707117</v>
      </c>
      <c r="Y112" s="3">
        <f t="shared" si="312"/>
        <v>11.758270462060677</v>
      </c>
      <c r="Z112" s="18"/>
      <c r="AA112" s="18">
        <f t="shared" si="203"/>
        <v>256.85969016735589</v>
      </c>
      <c r="AB112" s="39"/>
      <c r="AC112" s="36"/>
      <c r="AD112" s="32"/>
      <c r="AE112" s="32"/>
      <c r="AF112" s="3"/>
      <c r="AG112" s="3">
        <f t="shared" ref="AG112:AI112" si="313">AG20+AG50+AG80</f>
        <v>3.3759156799071048</v>
      </c>
      <c r="AH112" s="3">
        <f t="shared" si="313"/>
        <v>13.503662719628419</v>
      </c>
      <c r="AI112" s="3">
        <f t="shared" si="313"/>
        <v>16.879578399535525</v>
      </c>
      <c r="AJ112" s="18"/>
      <c r="AK112" s="18">
        <f t="shared" si="205"/>
        <v>246.20243955656841</v>
      </c>
      <c r="AL112" s="39"/>
      <c r="AM112" s="35"/>
      <c r="AN112" s="31"/>
      <c r="AO112" s="31"/>
      <c r="AP112" s="3"/>
      <c r="AQ112" s="3">
        <f t="shared" ref="AQ112:AS112" si="314">AQ20+AQ50+AQ80</f>
        <v>2.9180277502371768</v>
      </c>
      <c r="AR112" s="3">
        <f t="shared" si="314"/>
        <v>17.508166501423059</v>
      </c>
      <c r="AS112" s="3">
        <f t="shared" si="314"/>
        <v>20.426194251660238</v>
      </c>
      <c r="AT112" s="18"/>
      <c r="AU112" s="18">
        <f t="shared" si="207"/>
        <v>232.16753180836116</v>
      </c>
      <c r="AV112" s="39"/>
      <c r="AW112" s="36"/>
      <c r="AX112" s="32"/>
      <c r="AY112" s="32"/>
      <c r="AZ112" s="3"/>
      <c r="BA112" s="3">
        <f t="shared" ref="BA112:BC112" si="315">BA20+BA50+BA80</f>
        <v>2.4040777123227599</v>
      </c>
      <c r="BB112" s="3">
        <f t="shared" si="315"/>
        <v>19.232621698582079</v>
      </c>
      <c r="BC112" s="3">
        <f t="shared" si="315"/>
        <v>21.636699410904839</v>
      </c>
      <c r="BD112" s="18"/>
      <c r="BE112" s="18">
        <f t="shared" si="209"/>
        <v>216.37420090756854</v>
      </c>
      <c r="BF112" s="39"/>
      <c r="BG112" s="36"/>
      <c r="BH112" s="32"/>
      <c r="BI112" s="32"/>
      <c r="BJ112" s="3"/>
      <c r="BK112" s="3">
        <f t="shared" ref="BK112:BM112" si="316">BK20+BK50+BK80</f>
        <v>1.9348688055229848</v>
      </c>
      <c r="BL112" s="3">
        <f t="shared" si="316"/>
        <v>19.348688055229847</v>
      </c>
      <c r="BM112" s="3">
        <f t="shared" si="316"/>
        <v>21.283556860752832</v>
      </c>
      <c r="BN112" s="18"/>
      <c r="BO112" s="18">
        <f t="shared" si="211"/>
        <v>200.48807722827542</v>
      </c>
      <c r="BP112" s="39"/>
      <c r="BQ112" s="36"/>
      <c r="BR112" s="32"/>
      <c r="BS112" s="32"/>
      <c r="BT112" s="3"/>
      <c r="BU112" s="3">
        <f t="shared" ref="BU112:BW112" si="317">BU20+BU50+BU80</f>
        <v>1.46384699195126</v>
      </c>
      <c r="BV112" s="3">
        <f t="shared" si="317"/>
        <v>17.566163903415116</v>
      </c>
      <c r="BW112" s="3">
        <f t="shared" si="317"/>
        <v>19.030010895366374</v>
      </c>
      <c r="BX112" s="18"/>
      <c r="BY112" s="18">
        <f t="shared" si="213"/>
        <v>181.13150363306193</v>
      </c>
      <c r="BZ112" s="39"/>
    </row>
    <row r="113" spans="5:78" ht="20" customHeight="1" x14ac:dyDescent="0.2">
      <c r="E113" s="29">
        <v>52</v>
      </c>
      <c r="F113" s="22">
        <f t="shared" si="227"/>
        <v>1.0346</v>
      </c>
      <c r="G113" s="22">
        <f t="shared" si="198"/>
        <v>13.034866913271221</v>
      </c>
      <c r="H113" s="72">
        <f t="shared" si="199"/>
        <v>92531.126760563377</v>
      </c>
      <c r="I113" s="36"/>
      <c r="J113" s="32"/>
      <c r="K113" s="32"/>
      <c r="L113" s="3"/>
      <c r="M113" s="3">
        <f t="shared" si="214"/>
        <v>4.9907312623913267</v>
      </c>
      <c r="N113" s="3">
        <f t="shared" si="214"/>
        <v>0</v>
      </c>
      <c r="O113" s="3">
        <f t="shared" si="214"/>
        <v>4.9907312623913267</v>
      </c>
      <c r="P113" s="18"/>
      <c r="Q113" s="18">
        <f t="shared" si="201"/>
        <v>312.59242009846741</v>
      </c>
      <c r="R113" s="39"/>
      <c r="S113" s="32"/>
      <c r="T113" s="32"/>
      <c r="U113" s="32"/>
      <c r="V113" s="3"/>
      <c r="W113" s="3">
        <f t="shared" ref="W113:Y113" si="318">W21+W51+W81</f>
        <v>4.338491218955463</v>
      </c>
      <c r="X113" s="3">
        <f t="shared" si="318"/>
        <v>8.6769824379109259</v>
      </c>
      <c r="Y113" s="3">
        <f t="shared" si="318"/>
        <v>13.015473656866387</v>
      </c>
      <c r="Z113" s="18"/>
      <c r="AA113" s="18">
        <f t="shared" si="203"/>
        <v>298.4245020970784</v>
      </c>
      <c r="AB113" s="39"/>
      <c r="AC113" s="36"/>
      <c r="AD113" s="32"/>
      <c r="AE113" s="32"/>
      <c r="AF113" s="3"/>
      <c r="AG113" s="3">
        <f t="shared" ref="AG113:AI113" si="319">AG21+AG51+AG81</f>
        <v>3.7585547806111053</v>
      </c>
      <c r="AH113" s="3">
        <f t="shared" si="319"/>
        <v>15.034219122444421</v>
      </c>
      <c r="AI113" s="3">
        <f t="shared" si="319"/>
        <v>18.792773903055526</v>
      </c>
      <c r="AJ113" s="18"/>
      <c r="AK113" s="18">
        <f t="shared" si="205"/>
        <v>284.32447312407794</v>
      </c>
      <c r="AL113" s="39"/>
      <c r="AM113" s="36"/>
      <c r="AN113" s="32"/>
      <c r="AO113" s="32"/>
      <c r="AP113" s="3"/>
      <c r="AQ113" s="3">
        <f t="shared" ref="AQ113:AS113" si="320">AQ21+AQ51+AQ81</f>
        <v>3.1586222516069031</v>
      </c>
      <c r="AR113" s="3">
        <f t="shared" si="320"/>
        <v>18.951733509641418</v>
      </c>
      <c r="AS113" s="3">
        <f t="shared" si="320"/>
        <v>22.110355761248321</v>
      </c>
      <c r="AT113" s="18"/>
      <c r="AU113" s="18">
        <f t="shared" si="207"/>
        <v>266.8456594305103</v>
      </c>
      <c r="AV113" s="39"/>
      <c r="AW113" s="36"/>
      <c r="AX113" s="32"/>
      <c r="AY113" s="32"/>
      <c r="AZ113" s="3"/>
      <c r="BA113" s="3">
        <f t="shared" ref="BA113:BC113" si="321">BA21+BA51+BA81</f>
        <v>2.6267698722729627</v>
      </c>
      <c r="BB113" s="3">
        <f t="shared" si="321"/>
        <v>21.014158978183701</v>
      </c>
      <c r="BC113" s="3">
        <f t="shared" si="321"/>
        <v>23.640928850456667</v>
      </c>
      <c r="BD113" s="18"/>
      <c r="BE113" s="18">
        <f t="shared" si="209"/>
        <v>247.57561983407632</v>
      </c>
      <c r="BF113" s="39"/>
      <c r="BG113" s="36"/>
      <c r="BH113" s="32"/>
      <c r="BI113" s="32"/>
      <c r="BJ113" s="3"/>
      <c r="BK113" s="3">
        <f t="shared" ref="BK113:BM113" si="322">BK21+BK51+BK81</f>
        <v>2.1571437279067469</v>
      </c>
      <c r="BL113" s="3">
        <f t="shared" si="322"/>
        <v>21.571437279067467</v>
      </c>
      <c r="BM113" s="3">
        <f t="shared" si="322"/>
        <v>23.728581006974217</v>
      </c>
      <c r="BN113" s="18"/>
      <c r="BO113" s="18">
        <f t="shared" si="211"/>
        <v>230.64514060056982</v>
      </c>
      <c r="BP113" s="39"/>
      <c r="BQ113" s="36"/>
      <c r="BR113" s="32"/>
      <c r="BS113" s="32"/>
      <c r="BT113" s="3"/>
      <c r="BU113" s="3">
        <f t="shared" ref="BU113:BW113" si="323">BU21+BU51+BU81</f>
        <v>1.6507332210028971</v>
      </c>
      <c r="BV113" s="3">
        <f t="shared" si="323"/>
        <v>19.80879865203476</v>
      </c>
      <c r="BW113" s="3">
        <f t="shared" si="323"/>
        <v>21.459531873037662</v>
      </c>
      <c r="BX113" s="18"/>
      <c r="BY113" s="18">
        <f t="shared" si="213"/>
        <v>209.10342966959689</v>
      </c>
      <c r="BZ113" s="39"/>
    </row>
    <row r="114" spans="5:78" ht="20" customHeight="1" x14ac:dyDescent="0.2">
      <c r="E114" s="29">
        <v>54</v>
      </c>
      <c r="F114" s="22">
        <f t="shared" si="227"/>
        <v>1.0746</v>
      </c>
      <c r="G114" s="22">
        <f t="shared" si="198"/>
        <v>13.538824652040649</v>
      </c>
      <c r="H114" s="72">
        <f t="shared" si="199"/>
        <v>96108.591549295772</v>
      </c>
      <c r="I114" s="35"/>
      <c r="J114" s="31"/>
      <c r="K114" s="32"/>
      <c r="L114" s="3"/>
      <c r="M114" s="3">
        <f t="shared" si="214"/>
        <v>5.2217107914561831</v>
      </c>
      <c r="N114" s="3">
        <f t="shared" si="214"/>
        <v>0</v>
      </c>
      <c r="O114" s="3">
        <f t="shared" si="214"/>
        <v>5.2217107914561831</v>
      </c>
      <c r="P114" s="18"/>
      <c r="Q114" s="18">
        <f t="shared" si="201"/>
        <v>360.41564444288508</v>
      </c>
      <c r="R114" s="39"/>
      <c r="S114" s="31"/>
      <c r="T114" s="31"/>
      <c r="U114" s="32"/>
      <c r="V114" s="3"/>
      <c r="W114" s="3">
        <f t="shared" ref="W114:Y114" si="324">W22+W52+W82</f>
        <v>4.6026511344034242</v>
      </c>
      <c r="X114" s="3">
        <f t="shared" si="324"/>
        <v>9.2053022688068484</v>
      </c>
      <c r="Y114" s="3">
        <f t="shared" si="324"/>
        <v>13.807953403210274</v>
      </c>
      <c r="Z114" s="18"/>
      <c r="AA114" s="18">
        <f t="shared" si="203"/>
        <v>343.67403581268803</v>
      </c>
      <c r="AB114" s="39"/>
      <c r="AC114" s="35"/>
      <c r="AD114" s="31"/>
      <c r="AE114" s="32"/>
      <c r="AF114" s="3"/>
      <c r="AG114" s="3">
        <f t="shared" ref="AG114:AI114" si="325">AG22+AG52+AG82</f>
        <v>3.8832414354610374</v>
      </c>
      <c r="AH114" s="3">
        <f t="shared" si="325"/>
        <v>15.53296574184415</v>
      </c>
      <c r="AI114" s="3">
        <f t="shared" si="325"/>
        <v>19.416207177305189</v>
      </c>
      <c r="AJ114" s="18"/>
      <c r="AK114" s="18">
        <f t="shared" si="205"/>
        <v>317.96767904496505</v>
      </c>
      <c r="AL114" s="39"/>
      <c r="AM114" s="36"/>
      <c r="AN114" s="32"/>
      <c r="AO114" s="32"/>
      <c r="AP114" s="3"/>
      <c r="AQ114" s="3">
        <f t="shared" ref="AQ114:AS114" si="326">AQ22+AQ52+AQ82</f>
        <v>3.2807721549782332</v>
      </c>
      <c r="AR114" s="3">
        <f t="shared" si="326"/>
        <v>19.684632929869395</v>
      </c>
      <c r="AS114" s="3">
        <f t="shared" si="326"/>
        <v>22.965405084847632</v>
      </c>
      <c r="AT114" s="18"/>
      <c r="AU114" s="18">
        <f t="shared" si="207"/>
        <v>298.56356362457592</v>
      </c>
      <c r="AV114" s="39"/>
      <c r="AW114" s="35"/>
      <c r="AX114" s="31"/>
      <c r="AY114" s="32"/>
      <c r="AZ114" s="3"/>
      <c r="BA114" s="3">
        <f t="shared" ref="BA114:BC114" si="327">BA22+BA52+BA82</f>
        <v>2.6939921846882662</v>
      </c>
      <c r="BB114" s="3">
        <f t="shared" si="327"/>
        <v>21.551937477506129</v>
      </c>
      <c r="BC114" s="3">
        <f t="shared" si="327"/>
        <v>24.245929662194399</v>
      </c>
      <c r="BD114" s="18"/>
      <c r="BE114" s="18">
        <f t="shared" si="209"/>
        <v>277.20499267028754</v>
      </c>
      <c r="BF114" s="39"/>
      <c r="BG114" s="35"/>
      <c r="BH114" s="31"/>
      <c r="BI114" s="32"/>
      <c r="BJ114" s="3"/>
      <c r="BK114" s="3">
        <f t="shared" ref="BK114:BM114" si="328">BK22+BK52+BK82</f>
        <v>2.1763167591280448</v>
      </c>
      <c r="BL114" s="3">
        <f t="shared" si="328"/>
        <v>21.763167591280446</v>
      </c>
      <c r="BM114" s="3">
        <f t="shared" si="328"/>
        <v>23.939484350408492</v>
      </c>
      <c r="BN114" s="18"/>
      <c r="BO114" s="18">
        <f t="shared" si="211"/>
        <v>255.29051370486013</v>
      </c>
      <c r="BP114" s="39"/>
      <c r="BQ114" s="35"/>
      <c r="BR114" s="31"/>
      <c r="BS114" s="32"/>
      <c r="BT114" s="3"/>
      <c r="BU114" s="3">
        <f t="shared" ref="BU114:BW114" si="329">BU22+BU52+BU82</f>
        <v>1.7192906484519925</v>
      </c>
      <c r="BV114" s="3">
        <f t="shared" si="329"/>
        <v>20.63148778142391</v>
      </c>
      <c r="BW114" s="3">
        <f t="shared" si="329"/>
        <v>22.350778429875902</v>
      </c>
      <c r="BX114" s="18"/>
      <c r="BY114" s="18">
        <f t="shared" si="213"/>
        <v>236.09705816237633</v>
      </c>
      <c r="BZ114" s="39"/>
    </row>
    <row r="115" spans="5:78" ht="20" customHeight="1" x14ac:dyDescent="0.2">
      <c r="E115" s="29">
        <v>56</v>
      </c>
      <c r="F115" s="22">
        <f t="shared" si="227"/>
        <v>1.1146</v>
      </c>
      <c r="G115" s="23">
        <f t="shared" si="198"/>
        <v>14.042782390810077</v>
      </c>
      <c r="H115" s="73">
        <f t="shared" si="199"/>
        <v>99686.056338028182</v>
      </c>
      <c r="I115" s="36"/>
      <c r="J115" s="32"/>
      <c r="K115" s="32"/>
      <c r="L115" s="3"/>
      <c r="M115" s="3">
        <f t="shared" si="214"/>
        <v>5.3790410372817821</v>
      </c>
      <c r="N115" s="3">
        <f t="shared" si="214"/>
        <v>0</v>
      </c>
      <c r="O115" s="3">
        <f t="shared" si="214"/>
        <v>5.3790410372817821</v>
      </c>
      <c r="P115" s="18"/>
      <c r="Q115" s="18">
        <f t="shared" si="201"/>
        <v>400.27310428070143</v>
      </c>
      <c r="R115" s="39"/>
      <c r="S115" s="32"/>
      <c r="T115" s="32"/>
      <c r="U115" s="32"/>
      <c r="V115" s="3"/>
      <c r="W115" s="3">
        <f t="shared" ref="W115:Y115" si="330">W23+W53+W83</f>
        <v>4.6874718078567899</v>
      </c>
      <c r="X115" s="3">
        <f t="shared" si="330"/>
        <v>9.3749436157135797</v>
      </c>
      <c r="Y115" s="3">
        <f t="shared" si="330"/>
        <v>14.062415423570371</v>
      </c>
      <c r="Z115" s="18"/>
      <c r="AA115" s="18">
        <f t="shared" si="203"/>
        <v>380.79488780322458</v>
      </c>
      <c r="AB115" s="39"/>
      <c r="AC115" s="36"/>
      <c r="AD115" s="32"/>
      <c r="AE115" s="32"/>
      <c r="AF115" s="3"/>
      <c r="AG115" s="3">
        <f t="shared" ref="AG115:AI115" si="331">AG23+AG53+AG83</f>
        <v>3.9680762735933106</v>
      </c>
      <c r="AH115" s="3">
        <f t="shared" si="331"/>
        <v>15.872305094373242</v>
      </c>
      <c r="AI115" s="3">
        <f t="shared" si="331"/>
        <v>19.840381367966554</v>
      </c>
      <c r="AJ115" s="18"/>
      <c r="AK115" s="18">
        <f t="shared" si="205"/>
        <v>356.98092350776432</v>
      </c>
      <c r="AL115" s="39"/>
      <c r="AM115" s="35"/>
      <c r="AN115" s="31"/>
      <c r="AO115" s="32"/>
      <c r="AP115" s="3"/>
      <c r="AQ115" s="3">
        <f t="shared" ref="AQ115:AS115" si="332">AQ23+AQ53+AQ83</f>
        <v>3.4587896368813187</v>
      </c>
      <c r="AR115" s="3">
        <f t="shared" si="332"/>
        <v>20.752737821287909</v>
      </c>
      <c r="AS115" s="3">
        <f t="shared" si="332"/>
        <v>24.211527458169225</v>
      </c>
      <c r="AT115" s="18"/>
      <c r="AU115" s="18">
        <f t="shared" si="207"/>
        <v>337.41782040132085</v>
      </c>
      <c r="AV115" s="39"/>
      <c r="AW115" s="36"/>
      <c r="AX115" s="32"/>
      <c r="AY115" s="32"/>
      <c r="AZ115" s="3"/>
      <c r="BA115" s="3">
        <f t="shared" ref="BA115:BC115" si="333">BA23+BA53+BA83</f>
        <v>2.8105165109414525</v>
      </c>
      <c r="BB115" s="3">
        <f t="shared" si="333"/>
        <v>22.48413208753162</v>
      </c>
      <c r="BC115" s="3">
        <f t="shared" si="333"/>
        <v>25.294648598473074</v>
      </c>
      <c r="BD115" s="18"/>
      <c r="BE115" s="18">
        <f t="shared" si="209"/>
        <v>314.00870002862405</v>
      </c>
      <c r="BF115" s="39"/>
      <c r="BG115" s="36"/>
      <c r="BH115" s="32"/>
      <c r="BI115" s="32"/>
      <c r="BJ115" s="3"/>
      <c r="BK115" s="3">
        <f t="shared" ref="BK115:BM115" si="334">BK23+BK53+BK83</f>
        <v>2.2854281092725599</v>
      </c>
      <c r="BL115" s="3">
        <f t="shared" si="334"/>
        <v>22.854281092725596</v>
      </c>
      <c r="BM115" s="3">
        <f t="shared" si="334"/>
        <v>25.139709201998159</v>
      </c>
      <c r="BN115" s="18"/>
      <c r="BO115" s="18">
        <f t="shared" si="211"/>
        <v>289.12385826004731</v>
      </c>
      <c r="BP115" s="39"/>
      <c r="BQ115" s="36"/>
      <c r="BR115" s="32"/>
      <c r="BS115" s="32"/>
      <c r="BT115" s="3"/>
      <c r="BU115" s="3">
        <f t="shared" ref="BU115:BW115" si="335">BU23+BU53+BU83</f>
        <v>1.7927548257377406</v>
      </c>
      <c r="BV115" s="3">
        <f t="shared" si="335"/>
        <v>21.513057908852886</v>
      </c>
      <c r="BW115" s="3">
        <f t="shared" si="335"/>
        <v>23.305812734590631</v>
      </c>
      <c r="BX115" s="18"/>
      <c r="BY115" s="18">
        <f t="shared" si="213"/>
        <v>265.1009422625155</v>
      </c>
      <c r="BZ115" s="39"/>
    </row>
    <row r="116" spans="5:78" ht="20" customHeight="1" x14ac:dyDescent="0.2">
      <c r="E116" s="29">
        <v>58</v>
      </c>
      <c r="F116" s="22">
        <f t="shared" si="227"/>
        <v>1.1545999999999998</v>
      </c>
      <c r="G116" s="23">
        <f t="shared" si="198"/>
        <v>14.546740129579501</v>
      </c>
      <c r="H116" s="73">
        <f t="shared" si="199"/>
        <v>103263.52112676055</v>
      </c>
      <c r="I116" s="37"/>
      <c r="J116" s="33"/>
      <c r="K116" s="33"/>
      <c r="L116" s="3"/>
      <c r="M116" s="3">
        <f t="shared" si="214"/>
        <v>5.6123925545657372</v>
      </c>
      <c r="N116" s="3">
        <f t="shared" si="214"/>
        <v>0</v>
      </c>
      <c r="O116" s="3">
        <f t="shared" si="214"/>
        <v>5.6123925545657372</v>
      </c>
      <c r="P116" s="18"/>
      <c r="Q116" s="18">
        <f t="shared" si="201"/>
        <v>454.83986521895417</v>
      </c>
      <c r="R116" s="39"/>
      <c r="S116" s="33"/>
      <c r="T116" s="33"/>
      <c r="U116" s="33"/>
      <c r="V116" s="3"/>
      <c r="W116" s="3">
        <f t="shared" ref="W116:Y116" si="336">W24+W54+W84</f>
        <v>4.8936887847414647</v>
      </c>
      <c r="X116" s="3">
        <f t="shared" si="336"/>
        <v>9.7873775694829295</v>
      </c>
      <c r="Y116" s="3">
        <f t="shared" si="336"/>
        <v>14.681066354224392</v>
      </c>
      <c r="Z116" s="18"/>
      <c r="AA116" s="18">
        <f t="shared" si="203"/>
        <v>431.55531582738945</v>
      </c>
      <c r="AB116" s="39"/>
      <c r="AC116" s="37"/>
      <c r="AD116" s="33"/>
      <c r="AE116" s="33"/>
      <c r="AF116" s="3"/>
      <c r="AG116" s="3">
        <f t="shared" ref="AG116:AI116" si="337">AG24+AG54+AG84</f>
        <v>4.3148432976658864</v>
      </c>
      <c r="AH116" s="3">
        <f t="shared" si="337"/>
        <v>17.259373190663545</v>
      </c>
      <c r="AI116" s="3">
        <f t="shared" si="337"/>
        <v>21.574216488329434</v>
      </c>
      <c r="AJ116" s="18"/>
      <c r="AK116" s="18">
        <f t="shared" si="205"/>
        <v>409.903878534672</v>
      </c>
      <c r="AL116" s="39"/>
      <c r="AM116" s="36"/>
      <c r="AN116" s="32"/>
      <c r="AO116" s="32"/>
      <c r="AP116" s="3"/>
      <c r="AQ116" s="3">
        <f t="shared" ref="AQ116:AS116" si="338">AQ24+AQ54+AQ84</f>
        <v>3.7295893209932141</v>
      </c>
      <c r="AR116" s="3">
        <f t="shared" si="338"/>
        <v>22.377535925959279</v>
      </c>
      <c r="AS116" s="3">
        <f t="shared" si="338"/>
        <v>26.107125246952492</v>
      </c>
      <c r="AT116" s="18"/>
      <c r="AU116" s="18">
        <f t="shared" si="207"/>
        <v>390.63315576827415</v>
      </c>
      <c r="AV116" s="39"/>
      <c r="AW116" s="37"/>
      <c r="AX116" s="33"/>
      <c r="AY116" s="33"/>
      <c r="AZ116" s="3"/>
      <c r="BA116" s="3">
        <f t="shared" ref="BA116:BC116" si="339">BA24+BA54+BA84</f>
        <v>3.1298431565910487</v>
      </c>
      <c r="BB116" s="3">
        <f t="shared" si="339"/>
        <v>25.03874525272839</v>
      </c>
      <c r="BC116" s="3">
        <f t="shared" si="339"/>
        <v>28.16858840931944</v>
      </c>
      <c r="BD116" s="18"/>
      <c r="BE116" s="18">
        <f t="shared" si="209"/>
        <v>364.48158735873301</v>
      </c>
      <c r="BF116" s="39"/>
      <c r="BG116" s="37"/>
      <c r="BH116" s="33"/>
      <c r="BI116" s="33"/>
      <c r="BJ116" s="3"/>
      <c r="BK116" s="3">
        <f t="shared" ref="BK116:BM116" si="340">BK24+BK54+BK84</f>
        <v>2.5171887794357874</v>
      </c>
      <c r="BL116" s="3">
        <f t="shared" si="340"/>
        <v>25.171887794357872</v>
      </c>
      <c r="BM116" s="3">
        <f t="shared" si="340"/>
        <v>27.689076573793656</v>
      </c>
      <c r="BN116" s="18"/>
      <c r="BO116" s="18">
        <f t="shared" si="211"/>
        <v>336.49367512248813</v>
      </c>
      <c r="BP116" s="39"/>
      <c r="BQ116" s="37"/>
      <c r="BR116" s="33"/>
      <c r="BS116" s="33"/>
      <c r="BT116" s="3"/>
      <c r="BU116" s="3">
        <f t="shared" ref="BU116:BW116" si="341">BU24+BU54+BU84</f>
        <v>2.0036842154930117</v>
      </c>
      <c r="BV116" s="3">
        <f t="shared" si="341"/>
        <v>24.044210585916137</v>
      </c>
      <c r="BW116" s="3">
        <f t="shared" si="341"/>
        <v>26.04789480140915</v>
      </c>
      <c r="BX116" s="18"/>
      <c r="BY116" s="18">
        <f t="shared" si="213"/>
        <v>308.78157737404854</v>
      </c>
      <c r="BZ116" s="39"/>
    </row>
    <row r="117" spans="5:78" ht="20" customHeight="1" x14ac:dyDescent="0.2">
      <c r="E117" s="29">
        <v>60</v>
      </c>
      <c r="F117" s="22">
        <f t="shared" si="227"/>
        <v>1.1945999999999999</v>
      </c>
      <c r="G117" s="23">
        <f t="shared" si="198"/>
        <v>15.050697868348928</v>
      </c>
      <c r="H117" s="73">
        <f t="shared" si="199"/>
        <v>106840.98591549294</v>
      </c>
      <c r="I117" s="37"/>
      <c r="J117" s="33"/>
      <c r="K117" s="33"/>
      <c r="L117" s="3"/>
      <c r="M117" s="3">
        <f t="shared" si="214"/>
        <v>5.9642472881753124</v>
      </c>
      <c r="N117" s="3">
        <f t="shared" si="214"/>
        <v>0</v>
      </c>
      <c r="O117" s="3">
        <f t="shared" si="214"/>
        <v>5.9642472881753124</v>
      </c>
      <c r="P117" s="18"/>
      <c r="Q117" s="18">
        <f t="shared" si="201"/>
        <v>516.77617891548869</v>
      </c>
      <c r="R117" s="39"/>
      <c r="S117" s="33"/>
      <c r="T117" s="33"/>
      <c r="U117" s="33"/>
      <c r="V117" s="3"/>
      <c r="W117" s="3">
        <f t="shared" ref="W117:Y117" si="342">W25+W55+W85</f>
        <v>5.2151366029421347</v>
      </c>
      <c r="X117" s="3">
        <f t="shared" si="342"/>
        <v>10.430273205884269</v>
      </c>
      <c r="Y117" s="3">
        <f t="shared" si="342"/>
        <v>15.645409808826404</v>
      </c>
      <c r="Z117" s="18"/>
      <c r="AA117" s="18">
        <f t="shared" si="203"/>
        <v>490.31152759259174</v>
      </c>
      <c r="AB117" s="39"/>
      <c r="AC117" s="37"/>
      <c r="AD117" s="33"/>
      <c r="AE117" s="33"/>
      <c r="AF117" s="3"/>
      <c r="AG117" s="3">
        <f t="shared" ref="AG117:AI117" si="343">AG25+AG55+AG85</f>
        <v>4.5839143279076762</v>
      </c>
      <c r="AH117" s="3">
        <f t="shared" si="343"/>
        <v>18.335657311630705</v>
      </c>
      <c r="AI117" s="3">
        <f t="shared" si="343"/>
        <v>22.919571639538383</v>
      </c>
      <c r="AJ117" s="18"/>
      <c r="AK117" s="18">
        <f t="shared" si="205"/>
        <v>466.29879566625709</v>
      </c>
      <c r="AL117" s="39"/>
      <c r="AM117" s="37"/>
      <c r="AN117" s="33"/>
      <c r="AO117" s="33"/>
      <c r="AP117" s="3"/>
      <c r="AQ117" s="3">
        <f t="shared" ref="AQ117:AS117" si="344">AQ25+AQ55+AQ85</f>
        <v>3.9603963495928944</v>
      </c>
      <c r="AR117" s="3">
        <f t="shared" si="344"/>
        <v>23.762378097557363</v>
      </c>
      <c r="AS117" s="3">
        <f t="shared" si="344"/>
        <v>27.722774447150261</v>
      </c>
      <c r="AT117" s="18"/>
      <c r="AU117" s="18">
        <f t="shared" si="207"/>
        <v>441.84391434054248</v>
      </c>
      <c r="AV117" s="39"/>
      <c r="AW117" s="37"/>
      <c r="AX117" s="33"/>
      <c r="AY117" s="33"/>
      <c r="AZ117" s="3"/>
      <c r="BA117" s="3">
        <f t="shared" ref="BA117:BC117" si="345">BA25+BA55+BA85</f>
        <v>3.436470198371024</v>
      </c>
      <c r="BB117" s="3">
        <f t="shared" si="345"/>
        <v>27.491761586968192</v>
      </c>
      <c r="BC117" s="3">
        <f t="shared" si="345"/>
        <v>30.928231785339214</v>
      </c>
      <c r="BD117" s="18"/>
      <c r="BE117" s="18">
        <f t="shared" si="209"/>
        <v>420.74132937012791</v>
      </c>
      <c r="BF117" s="39"/>
      <c r="BG117" s="37"/>
      <c r="BH117" s="33"/>
      <c r="BI117" s="33"/>
      <c r="BJ117" s="3"/>
      <c r="BK117" s="3">
        <f t="shared" ref="BK117:BM117" si="346">BK25+BK55+BK85</f>
        <v>2.850213844397</v>
      </c>
      <c r="BL117" s="3">
        <f t="shared" si="346"/>
        <v>28.502138443969997</v>
      </c>
      <c r="BM117" s="3">
        <f t="shared" si="346"/>
        <v>31.352352288366998</v>
      </c>
      <c r="BN117" s="18"/>
      <c r="BO117" s="18">
        <f t="shared" si="211"/>
        <v>392.69297928945122</v>
      </c>
      <c r="BP117" s="39"/>
      <c r="BQ117" s="37"/>
      <c r="BR117" s="33"/>
      <c r="BS117" s="33"/>
      <c r="BT117" s="3"/>
      <c r="BU117" s="3">
        <f t="shared" ref="BU117:BW117" si="347">BU25+BU55+BU85</f>
        <v>2.2499820993586215</v>
      </c>
      <c r="BV117" s="3">
        <f t="shared" si="347"/>
        <v>26.999785192303456</v>
      </c>
      <c r="BW117" s="3">
        <f t="shared" si="347"/>
        <v>29.249767291662074</v>
      </c>
      <c r="BX117" s="18"/>
      <c r="BY117" s="18">
        <f t="shared" si="213"/>
        <v>354.45911486305442</v>
      </c>
      <c r="BZ117" s="39"/>
    </row>
    <row r="118" spans="5:78" ht="20" customHeight="1" x14ac:dyDescent="0.2">
      <c r="E118" s="29">
        <v>62</v>
      </c>
      <c r="F118" s="22">
        <f t="shared" si="227"/>
        <v>1.2345999999999999</v>
      </c>
      <c r="G118" s="23">
        <f t="shared" si="198"/>
        <v>15.554655607118354</v>
      </c>
      <c r="H118" s="73">
        <f t="shared" si="199"/>
        <v>110418.45070422534</v>
      </c>
      <c r="I118" s="37"/>
      <c r="J118" s="33"/>
      <c r="K118" s="33"/>
      <c r="L118" s="3"/>
      <c r="M118" s="3">
        <f t="shared" si="214"/>
        <v>6.4005930456362901</v>
      </c>
      <c r="N118" s="3">
        <f t="shared" si="214"/>
        <v>0</v>
      </c>
      <c r="O118" s="3">
        <f t="shared" si="214"/>
        <v>6.4005930456362901</v>
      </c>
      <c r="P118" s="18"/>
      <c r="Q118" s="18">
        <f t="shared" si="201"/>
        <v>590.47352925691018</v>
      </c>
      <c r="R118" s="39"/>
      <c r="S118" s="33"/>
      <c r="T118" s="33"/>
      <c r="U118" s="33"/>
      <c r="V118" s="3"/>
      <c r="W118" s="3">
        <f t="shared" ref="W118:Y118" si="348">W26+W56+W86</f>
        <v>5.5013994492269562</v>
      </c>
      <c r="X118" s="3">
        <f t="shared" si="348"/>
        <v>11.002798898453912</v>
      </c>
      <c r="Y118" s="3">
        <f t="shared" si="348"/>
        <v>16.50419834768087</v>
      </c>
      <c r="Z118" s="18"/>
      <c r="AA118" s="18">
        <f t="shared" si="203"/>
        <v>552.59057920584689</v>
      </c>
      <c r="AB118" s="39"/>
      <c r="AC118" s="37"/>
      <c r="AD118" s="33"/>
      <c r="AE118" s="33"/>
      <c r="AF118" s="3"/>
      <c r="AG118" s="3">
        <f t="shared" ref="AG118:AI118" si="349">AG26+AG56+AG86</f>
        <v>4.8433678742537465</v>
      </c>
      <c r="AH118" s="3">
        <f t="shared" si="349"/>
        <v>19.373471497014986</v>
      </c>
      <c r="AI118" s="3">
        <f t="shared" si="349"/>
        <v>24.216839371268733</v>
      </c>
      <c r="AJ118" s="18"/>
      <c r="AK118" s="18">
        <f t="shared" si="205"/>
        <v>529.01245826752995</v>
      </c>
      <c r="AL118" s="39"/>
      <c r="AM118" s="37"/>
      <c r="AN118" s="33"/>
      <c r="AO118" s="33"/>
      <c r="AP118" s="3"/>
      <c r="AQ118" s="3">
        <f t="shared" ref="AQ118:AS118" si="350">AQ26+AQ56+AQ86</f>
        <v>4.2864372838721643</v>
      </c>
      <c r="AR118" s="3">
        <f t="shared" si="350"/>
        <v>25.718623703232986</v>
      </c>
      <c r="AS118" s="3">
        <f t="shared" si="350"/>
        <v>30.005060987105153</v>
      </c>
      <c r="AT118" s="18"/>
      <c r="AU118" s="18">
        <f t="shared" si="207"/>
        <v>507.12926435187705</v>
      </c>
      <c r="AV118" s="39"/>
      <c r="AW118" s="37"/>
      <c r="AX118" s="33"/>
      <c r="AY118" s="33"/>
      <c r="AZ118" s="3"/>
      <c r="BA118" s="3">
        <f t="shared" ref="BA118:BC118" si="351">BA26+BA56+BA86</f>
        <v>3.7081425483429817</v>
      </c>
      <c r="BB118" s="3">
        <f t="shared" si="351"/>
        <v>29.665140386743854</v>
      </c>
      <c r="BC118" s="3">
        <f t="shared" si="351"/>
        <v>33.373282935086834</v>
      </c>
      <c r="BD118" s="18"/>
      <c r="BE118" s="18">
        <f t="shared" si="209"/>
        <v>477.10864593474264</v>
      </c>
      <c r="BF118" s="39"/>
      <c r="BG118" s="37"/>
      <c r="BH118" s="33"/>
      <c r="BI118" s="33"/>
      <c r="BJ118" s="3"/>
      <c r="BK118" s="3">
        <f t="shared" ref="BK118:BM118" si="352">BK26+BK56+BK86</f>
        <v>3.1787359672741018</v>
      </c>
      <c r="BL118" s="3">
        <f t="shared" si="352"/>
        <v>31.787359672741012</v>
      </c>
      <c r="BM118" s="3">
        <f t="shared" si="352"/>
        <v>34.966095640015119</v>
      </c>
      <c r="BN118" s="18"/>
      <c r="BO118" s="18">
        <f t="shared" si="211"/>
        <v>449.65260296027793</v>
      </c>
      <c r="BP118" s="39"/>
      <c r="BQ118" s="37"/>
      <c r="BR118" s="33"/>
      <c r="BS118" s="33"/>
      <c r="BT118" s="3"/>
      <c r="BU118" s="3">
        <f t="shared" ref="BU118:BW118" si="353">BU26+BU56+BU86</f>
        <v>2.4780060008419365</v>
      </c>
      <c r="BV118" s="3">
        <f t="shared" si="353"/>
        <v>29.736072010103236</v>
      </c>
      <c r="BW118" s="3">
        <f t="shared" si="353"/>
        <v>32.214078010945173</v>
      </c>
      <c r="BX118" s="18"/>
      <c r="BY118" s="18">
        <f t="shared" si="213"/>
        <v>407.77636934796413</v>
      </c>
      <c r="BZ118" s="39"/>
    </row>
    <row r="119" spans="5:78" ht="20" customHeight="1" x14ac:dyDescent="0.2">
      <c r="E119" s="29">
        <v>64</v>
      </c>
      <c r="F119" s="22">
        <f t="shared" si="227"/>
        <v>1.2746</v>
      </c>
      <c r="G119" s="23">
        <f t="shared" si="198"/>
        <v>16.058613345887782</v>
      </c>
      <c r="H119" s="73">
        <f t="shared" si="199"/>
        <v>113995.91549295773</v>
      </c>
      <c r="I119" s="37"/>
      <c r="J119" s="33"/>
      <c r="K119" s="33"/>
      <c r="L119" s="3"/>
      <c r="M119" s="3">
        <f t="shared" si="214"/>
        <v>6.7639193623144322</v>
      </c>
      <c r="N119" s="3">
        <f t="shared" si="214"/>
        <v>0</v>
      </c>
      <c r="O119" s="3">
        <f t="shared" si="214"/>
        <v>6.7639193623144322</v>
      </c>
      <c r="P119" s="18"/>
      <c r="Q119" s="18">
        <f t="shared" si="201"/>
        <v>662.82059878673977</v>
      </c>
      <c r="R119" s="39"/>
      <c r="S119" s="33"/>
      <c r="T119" s="33"/>
      <c r="U119" s="33"/>
      <c r="V119" s="3"/>
      <c r="W119" s="3">
        <f t="shared" ref="W119:Y119" si="354">W27+W57+W87</f>
        <v>5.878150592759761</v>
      </c>
      <c r="X119" s="3">
        <f t="shared" si="354"/>
        <v>11.756301185519522</v>
      </c>
      <c r="Y119" s="3">
        <f t="shared" si="354"/>
        <v>17.634451778279281</v>
      </c>
      <c r="Z119" s="18"/>
      <c r="AA119" s="18">
        <f t="shared" si="203"/>
        <v>626.43718784846135</v>
      </c>
      <c r="AB119" s="39"/>
      <c r="AC119" s="37"/>
      <c r="AD119" s="33"/>
      <c r="AE119" s="33"/>
      <c r="AF119" s="3"/>
      <c r="AG119" s="3">
        <f t="shared" ref="AG119:AI119" si="355">AG27+AG57+AG87</f>
        <v>5.125611771287673</v>
      </c>
      <c r="AH119" s="3">
        <f t="shared" si="355"/>
        <v>20.502447085150692</v>
      </c>
      <c r="AI119" s="3">
        <f t="shared" si="355"/>
        <v>25.628058856438365</v>
      </c>
      <c r="AJ119" s="18"/>
      <c r="AK119" s="18">
        <f t="shared" si="205"/>
        <v>595.25838185653356</v>
      </c>
      <c r="AL119" s="39"/>
      <c r="AM119" s="37"/>
      <c r="AN119" s="33"/>
      <c r="AO119" s="33"/>
      <c r="AP119" s="3"/>
      <c r="AQ119" s="3">
        <f t="shared" ref="AQ119:AS119" si="356">AQ27+AQ57+AQ87</f>
        <v>4.4821942872170535</v>
      </c>
      <c r="AR119" s="3">
        <f t="shared" si="356"/>
        <v>26.893165723302317</v>
      </c>
      <c r="AS119" s="3">
        <f t="shared" si="356"/>
        <v>31.375360010519369</v>
      </c>
      <c r="AT119" s="18"/>
      <c r="AU119" s="18">
        <f t="shared" si="207"/>
        <v>565.86652277864391</v>
      </c>
      <c r="AV119" s="39"/>
      <c r="AW119" s="37"/>
      <c r="AX119" s="33"/>
      <c r="AY119" s="33"/>
      <c r="AZ119" s="3"/>
      <c r="BA119" s="3">
        <f t="shared" ref="BA119:BC119" si="357">BA27+BA57+BA87</f>
        <v>3.9544429599352107</v>
      </c>
      <c r="BB119" s="3">
        <f t="shared" si="357"/>
        <v>31.635543679481685</v>
      </c>
      <c r="BC119" s="3">
        <f t="shared" si="357"/>
        <v>35.589986639416892</v>
      </c>
      <c r="BD119" s="18"/>
      <c r="BE119" s="18">
        <f t="shared" si="209"/>
        <v>540.49773544164793</v>
      </c>
      <c r="BF119" s="39"/>
      <c r="BG119" s="37"/>
      <c r="BH119" s="33"/>
      <c r="BI119" s="33"/>
      <c r="BJ119" s="3"/>
      <c r="BK119" s="3">
        <f t="shared" ref="BK119:BM119" si="358">BK27+BK57+BK87</f>
        <v>3.2622684251070981</v>
      </c>
      <c r="BL119" s="3">
        <f t="shared" si="358"/>
        <v>32.622684251070979</v>
      </c>
      <c r="BM119" s="3">
        <f t="shared" si="358"/>
        <v>35.884952676178074</v>
      </c>
      <c r="BN119" s="18"/>
      <c r="BO119" s="18">
        <f t="shared" si="211"/>
        <v>499.30030904642615</v>
      </c>
      <c r="BP119" s="39"/>
      <c r="BQ119" s="37"/>
      <c r="BR119" s="33"/>
      <c r="BS119" s="33"/>
      <c r="BT119" s="3"/>
      <c r="BU119" s="3">
        <f t="shared" ref="BU119:BW119" si="359">BU27+BU57+BU87</f>
        <v>2.6164807184649099</v>
      </c>
      <c r="BV119" s="3">
        <f t="shared" si="359"/>
        <v>31.397768621578919</v>
      </c>
      <c r="BW119" s="3">
        <f t="shared" si="359"/>
        <v>34.014249340043825</v>
      </c>
      <c r="BX119" s="18"/>
      <c r="BY119" s="18">
        <f t="shared" si="213"/>
        <v>456.00346414564092</v>
      </c>
      <c r="BZ119" s="39"/>
    </row>
    <row r="120" spans="5:78" ht="20" customHeight="1" thickBot="1" x14ac:dyDescent="0.25">
      <c r="E120" s="48">
        <v>66</v>
      </c>
      <c r="F120" s="25">
        <f t="shared" si="227"/>
        <v>1.3146</v>
      </c>
      <c r="G120" s="26">
        <f t="shared" si="198"/>
        <v>16.562571084657208</v>
      </c>
      <c r="H120" s="74">
        <f t="shared" si="199"/>
        <v>117573.38028169014</v>
      </c>
      <c r="I120" s="38"/>
      <c r="J120" s="34"/>
      <c r="K120" s="34"/>
      <c r="L120" s="41"/>
      <c r="M120" s="41">
        <f t="shared" si="214"/>
        <v>6.8135416837357337</v>
      </c>
      <c r="N120" s="41">
        <f t="shared" si="214"/>
        <v>0</v>
      </c>
      <c r="O120" s="41">
        <f t="shared" si="214"/>
        <v>6.8135416837357337</v>
      </c>
      <c r="P120" s="40"/>
      <c r="Q120" s="40">
        <f t="shared" si="201"/>
        <v>720.72062974469645</v>
      </c>
      <c r="R120" s="42"/>
      <c r="S120" s="34"/>
      <c r="T120" s="34"/>
      <c r="U120" s="34"/>
      <c r="V120" s="41"/>
      <c r="W120" s="41">
        <f t="shared" ref="W120:Y120" si="360">W28+W58+W88</f>
        <v>5.9730871645330925</v>
      </c>
      <c r="X120" s="41">
        <f t="shared" si="360"/>
        <v>11.946174329066185</v>
      </c>
      <c r="Y120" s="41">
        <f t="shared" si="360"/>
        <v>17.919261493599276</v>
      </c>
      <c r="Z120" s="40"/>
      <c r="AA120" s="40">
        <f t="shared" si="203"/>
        <v>688.38815567492975</v>
      </c>
      <c r="AB120" s="42"/>
      <c r="AC120" s="38"/>
      <c r="AD120" s="34"/>
      <c r="AE120" s="34"/>
      <c r="AF120" s="41"/>
      <c r="AG120" s="41">
        <f t="shared" ref="AG120:AI120" si="361">AG28+AG58+AG88</f>
        <v>5.3432658898935497</v>
      </c>
      <c r="AH120" s="41">
        <f t="shared" si="361"/>
        <v>21.373063559574199</v>
      </c>
      <c r="AI120" s="41">
        <f t="shared" si="361"/>
        <v>26.71632944946775</v>
      </c>
      <c r="AJ120" s="40"/>
      <c r="AK120" s="40">
        <f t="shared" si="205"/>
        <v>661.86224255473655</v>
      </c>
      <c r="AL120" s="42"/>
      <c r="AM120" s="38"/>
      <c r="AN120" s="34"/>
      <c r="AO120" s="34"/>
      <c r="AP120" s="41"/>
      <c r="AQ120" s="41">
        <f t="shared" ref="AQ120:AS120" si="362">AQ28+AQ58+AQ88</f>
        <v>4.7392284865155299</v>
      </c>
      <c r="AR120" s="41">
        <f t="shared" si="362"/>
        <v>28.435370919093177</v>
      </c>
      <c r="AS120" s="41">
        <f t="shared" si="362"/>
        <v>33.17459940560871</v>
      </c>
      <c r="AT120" s="40"/>
      <c r="AU120" s="40">
        <f t="shared" si="207"/>
        <v>633.45080410774472</v>
      </c>
      <c r="AV120" s="42"/>
      <c r="AW120" s="38"/>
      <c r="AX120" s="34"/>
      <c r="AY120" s="34"/>
      <c r="AZ120" s="41"/>
      <c r="BA120" s="41">
        <f t="shared" ref="BA120:BC120" si="363">BA28+BA58+BA88</f>
        <v>4.054302313176021</v>
      </c>
      <c r="BB120" s="41">
        <f t="shared" si="363"/>
        <v>32.434418505408168</v>
      </c>
      <c r="BC120" s="41">
        <f t="shared" si="363"/>
        <v>36.488720818584184</v>
      </c>
      <c r="BD120" s="40"/>
      <c r="BE120" s="40">
        <f t="shared" si="209"/>
        <v>597.41155865688461</v>
      </c>
      <c r="BF120" s="42"/>
      <c r="BG120" s="38"/>
      <c r="BH120" s="34"/>
      <c r="BI120" s="34"/>
      <c r="BJ120" s="41"/>
      <c r="BK120" s="41">
        <f t="shared" ref="BK120:BM120" si="364">BK28+BK58+BK88</f>
        <v>3.4047325867779419</v>
      </c>
      <c r="BL120" s="41">
        <f t="shared" si="364"/>
        <v>34.047325867779421</v>
      </c>
      <c r="BM120" s="41">
        <f t="shared" si="364"/>
        <v>37.45205845455736</v>
      </c>
      <c r="BN120" s="40"/>
      <c r="BO120" s="40">
        <f t="shared" si="211"/>
        <v>556.69063952527972</v>
      </c>
      <c r="BP120" s="42"/>
      <c r="BQ120" s="38"/>
      <c r="BR120" s="34"/>
      <c r="BS120" s="34"/>
      <c r="BT120" s="41"/>
      <c r="BU120" s="41">
        <f t="shared" ref="BU120:BW120" si="365">BU28+BU58+BU88</f>
        <v>2.7991397714505224</v>
      </c>
      <c r="BV120" s="41">
        <f t="shared" si="365"/>
        <v>33.589677257406265</v>
      </c>
      <c r="BW120" s="41">
        <f t="shared" si="365"/>
        <v>36.388817028856785</v>
      </c>
      <c r="BX120" s="40"/>
      <c r="BY120" s="40">
        <f t="shared" si="213"/>
        <v>517.35172475252159</v>
      </c>
      <c r="BZ120" s="42"/>
    </row>
  </sheetData>
  <mergeCells count="62">
    <mergeCell ref="BB61:BC61"/>
    <mergeCell ref="BG61:BK61"/>
    <mergeCell ref="BL61:BM61"/>
    <mergeCell ref="BQ61:BU61"/>
    <mergeCell ref="BV61:BW61"/>
    <mergeCell ref="AC61:AG61"/>
    <mergeCell ref="AH61:AI61"/>
    <mergeCell ref="AM61:AQ61"/>
    <mergeCell ref="AR61:AS61"/>
    <mergeCell ref="AW61:BA61"/>
    <mergeCell ref="E61:H61"/>
    <mergeCell ref="I61:M61"/>
    <mergeCell ref="N61:O61"/>
    <mergeCell ref="S61:W61"/>
    <mergeCell ref="X61:Y61"/>
    <mergeCell ref="BY93:BZ93"/>
    <mergeCell ref="E93:H93"/>
    <mergeCell ref="I93:M93"/>
    <mergeCell ref="N93:O93"/>
    <mergeCell ref="S93:W93"/>
    <mergeCell ref="X93:Y93"/>
    <mergeCell ref="AC93:AG93"/>
    <mergeCell ref="AH93:AI93"/>
    <mergeCell ref="AM93:AQ93"/>
    <mergeCell ref="AR93:AS93"/>
    <mergeCell ref="AW93:BA93"/>
    <mergeCell ref="BB93:BC93"/>
    <mergeCell ref="BG93:BK93"/>
    <mergeCell ref="BL93:BM93"/>
    <mergeCell ref="BQ93:BU93"/>
    <mergeCell ref="BV93:BW93"/>
    <mergeCell ref="E31:H31"/>
    <mergeCell ref="I31:M31"/>
    <mergeCell ref="N31:O31"/>
    <mergeCell ref="S31:W31"/>
    <mergeCell ref="X31:Y31"/>
    <mergeCell ref="AC31:AG31"/>
    <mergeCell ref="AH31:AI31"/>
    <mergeCell ref="AM31:AQ31"/>
    <mergeCell ref="AR31:AS31"/>
    <mergeCell ref="AW31:BA31"/>
    <mergeCell ref="BB31:BC31"/>
    <mergeCell ref="BG31:BK31"/>
    <mergeCell ref="BL31:BM31"/>
    <mergeCell ref="BQ31:BU31"/>
    <mergeCell ref="BV31:BW31"/>
    <mergeCell ref="BY1:BZ1"/>
    <mergeCell ref="BL1:BM1"/>
    <mergeCell ref="BQ1:BU1"/>
    <mergeCell ref="BV1:BW1"/>
    <mergeCell ref="AH1:AI1"/>
    <mergeCell ref="AM1:AQ1"/>
    <mergeCell ref="AR1:AS1"/>
    <mergeCell ref="AW1:BA1"/>
    <mergeCell ref="BB1:BC1"/>
    <mergeCell ref="BG1:BK1"/>
    <mergeCell ref="AC1:AG1"/>
    <mergeCell ref="E1:H1"/>
    <mergeCell ref="I1:M1"/>
    <mergeCell ref="N1:O1"/>
    <mergeCell ref="S1:W1"/>
    <mergeCell ref="X1:Y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BZ102"/>
  <sheetViews>
    <sheetView topLeftCell="A67" zoomScale="70" zoomScaleNormal="70" zoomScalePageLayoutView="70" workbookViewId="0">
      <selection activeCell="E74" sqref="E74"/>
    </sheetView>
  </sheetViews>
  <sheetFormatPr baseColWidth="10" defaultColWidth="8.6640625" defaultRowHeight="20" customHeight="1" x14ac:dyDescent="0.2"/>
  <cols>
    <col min="1" max="1" width="6.33203125" style="1" customWidth="1"/>
    <col min="2" max="2" width="21.6640625" style="1" customWidth="1"/>
    <col min="3" max="3" width="12.6640625" style="1" customWidth="1"/>
    <col min="4" max="4" width="8.6640625" style="1"/>
    <col min="5" max="5" width="18.6640625" style="1" customWidth="1"/>
    <col min="6" max="16" width="11.1640625" style="1" customWidth="1"/>
    <col min="17" max="17" width="13.5" style="1" customWidth="1"/>
    <col min="18" max="26" width="11.1640625" style="1" customWidth="1"/>
    <col min="27" max="27" width="12.33203125" style="1" customWidth="1"/>
    <col min="28" max="36" width="11.1640625" style="1" customWidth="1"/>
    <col min="37" max="37" width="13.33203125" style="1" customWidth="1"/>
    <col min="38" max="46" width="11.1640625" style="1" customWidth="1"/>
    <col min="47" max="47" width="13.6640625" style="1" customWidth="1"/>
    <col min="48" max="56" width="11.1640625" style="1" customWidth="1"/>
    <col min="57" max="57" width="13.5" style="1" customWidth="1"/>
    <col min="58" max="66" width="11.1640625" style="1" customWidth="1"/>
    <col min="67" max="67" width="13.6640625" style="1" customWidth="1"/>
    <col min="68" max="75" width="11.1640625" style="1" customWidth="1"/>
    <col min="76" max="76" width="12.5" style="1" customWidth="1"/>
    <col min="77" max="77" width="12" style="1" customWidth="1"/>
    <col min="78" max="78" width="10.33203125" style="1" customWidth="1"/>
    <col min="79" max="16384" width="8.6640625" style="1"/>
  </cols>
  <sheetData>
    <row r="1" spans="2:78" ht="20" customHeight="1" thickBot="1" x14ac:dyDescent="0.25">
      <c r="B1" s="64" t="s">
        <v>36</v>
      </c>
      <c r="D1" s="2"/>
      <c r="E1" s="77" t="s">
        <v>19</v>
      </c>
      <c r="F1" s="78"/>
      <c r="G1" s="78"/>
      <c r="H1" s="79"/>
      <c r="I1" s="80" t="s">
        <v>21</v>
      </c>
      <c r="J1" s="81"/>
      <c r="K1" s="81"/>
      <c r="L1" s="81"/>
      <c r="M1" s="81"/>
      <c r="N1" s="82">
        <v>0</v>
      </c>
      <c r="O1" s="82"/>
      <c r="P1" s="57"/>
      <c r="Q1" s="57"/>
      <c r="R1" s="58"/>
      <c r="S1" s="75" t="s">
        <v>21</v>
      </c>
      <c r="T1" s="76"/>
      <c r="U1" s="76"/>
      <c r="V1" s="76"/>
      <c r="W1" s="76"/>
      <c r="X1" s="83">
        <v>0.04</v>
      </c>
      <c r="Y1" s="83"/>
      <c r="Z1" s="43"/>
      <c r="AA1" s="43"/>
      <c r="AB1" s="44"/>
      <c r="AC1" s="75" t="s">
        <v>21</v>
      </c>
      <c r="AD1" s="76"/>
      <c r="AE1" s="76"/>
      <c r="AF1" s="76"/>
      <c r="AG1" s="76"/>
      <c r="AH1" s="83">
        <v>0.08</v>
      </c>
      <c r="AI1" s="83"/>
      <c r="AJ1" s="43"/>
      <c r="AK1" s="43"/>
      <c r="AL1" s="44"/>
      <c r="AM1" s="75" t="s">
        <v>21</v>
      </c>
      <c r="AN1" s="76"/>
      <c r="AO1" s="76"/>
      <c r="AP1" s="76"/>
      <c r="AQ1" s="76"/>
      <c r="AR1" s="83">
        <v>0.12</v>
      </c>
      <c r="AS1" s="83"/>
      <c r="AT1" s="43"/>
      <c r="AU1" s="43"/>
      <c r="AV1" s="44"/>
      <c r="AW1" s="75" t="s">
        <v>21</v>
      </c>
      <c r="AX1" s="76"/>
      <c r="AY1" s="76"/>
      <c r="AZ1" s="76"/>
      <c r="BA1" s="76"/>
      <c r="BB1" s="83">
        <v>0.16</v>
      </c>
      <c r="BC1" s="83"/>
      <c r="BD1" s="43"/>
      <c r="BE1" s="43"/>
      <c r="BF1" s="44"/>
      <c r="BG1" s="75" t="s">
        <v>21</v>
      </c>
      <c r="BH1" s="76"/>
      <c r="BI1" s="76"/>
      <c r="BJ1" s="76"/>
      <c r="BK1" s="76"/>
      <c r="BL1" s="83">
        <v>0.2</v>
      </c>
      <c r="BM1" s="83"/>
      <c r="BN1" s="43"/>
      <c r="BO1" s="43"/>
      <c r="BP1" s="44"/>
      <c r="BQ1" s="80" t="s">
        <v>21</v>
      </c>
      <c r="BR1" s="81"/>
      <c r="BS1" s="81"/>
      <c r="BT1" s="81"/>
      <c r="BU1" s="81"/>
      <c r="BV1" s="82">
        <v>0.24</v>
      </c>
      <c r="BW1" s="82"/>
      <c r="BX1" s="57"/>
      <c r="BY1" s="81"/>
      <c r="BZ1" s="84"/>
    </row>
    <row r="2" spans="2:78" ht="20" customHeight="1" x14ac:dyDescent="0.2">
      <c r="B2" s="4" t="s">
        <v>1</v>
      </c>
      <c r="C2" s="5">
        <v>600</v>
      </c>
      <c r="D2" s="2"/>
      <c r="E2" s="24" t="s">
        <v>25</v>
      </c>
      <c r="F2" s="21" t="s">
        <v>27</v>
      </c>
      <c r="G2" s="30" t="s">
        <v>0</v>
      </c>
      <c r="H2" s="45" t="s">
        <v>28</v>
      </c>
      <c r="I2" s="24" t="s">
        <v>29</v>
      </c>
      <c r="J2" s="21" t="s">
        <v>23</v>
      </c>
      <c r="K2" s="21" t="s">
        <v>26</v>
      </c>
      <c r="L2" s="30" t="s">
        <v>18</v>
      </c>
      <c r="M2" s="21" t="s">
        <v>30</v>
      </c>
      <c r="N2" s="21" t="s">
        <v>31</v>
      </c>
      <c r="O2" s="21" t="s">
        <v>32</v>
      </c>
      <c r="P2" s="21" t="s">
        <v>20</v>
      </c>
      <c r="Q2" s="55" t="s">
        <v>34</v>
      </c>
      <c r="R2" s="56" t="s">
        <v>33</v>
      </c>
      <c r="S2" s="24" t="s">
        <v>9</v>
      </c>
      <c r="T2" s="21" t="s">
        <v>23</v>
      </c>
      <c r="U2" s="21" t="s">
        <v>26</v>
      </c>
      <c r="V2" s="30" t="s">
        <v>18</v>
      </c>
      <c r="W2" s="21" t="s">
        <v>30</v>
      </c>
      <c r="X2" s="21" t="s">
        <v>31</v>
      </c>
      <c r="Y2" s="21" t="s">
        <v>32</v>
      </c>
      <c r="Z2" s="21" t="s">
        <v>20</v>
      </c>
      <c r="AA2" s="55" t="s">
        <v>34</v>
      </c>
      <c r="AB2" s="56" t="s">
        <v>33</v>
      </c>
      <c r="AC2" s="24" t="s">
        <v>10</v>
      </c>
      <c r="AD2" s="21" t="s">
        <v>23</v>
      </c>
      <c r="AE2" s="21" t="s">
        <v>26</v>
      </c>
      <c r="AF2" s="30" t="s">
        <v>18</v>
      </c>
      <c r="AG2" s="21" t="s">
        <v>30</v>
      </c>
      <c r="AH2" s="21" t="s">
        <v>31</v>
      </c>
      <c r="AI2" s="21" t="s">
        <v>32</v>
      </c>
      <c r="AJ2" s="21" t="s">
        <v>20</v>
      </c>
      <c r="AK2" s="55" t="s">
        <v>34</v>
      </c>
      <c r="AL2" s="56" t="s">
        <v>33</v>
      </c>
      <c r="AM2" s="24" t="s">
        <v>11</v>
      </c>
      <c r="AN2" s="21" t="s">
        <v>23</v>
      </c>
      <c r="AO2" s="21" t="s">
        <v>26</v>
      </c>
      <c r="AP2" s="30" t="s">
        <v>18</v>
      </c>
      <c r="AQ2" s="21" t="s">
        <v>30</v>
      </c>
      <c r="AR2" s="21" t="s">
        <v>31</v>
      </c>
      <c r="AS2" s="21" t="s">
        <v>32</v>
      </c>
      <c r="AT2" s="21" t="s">
        <v>20</v>
      </c>
      <c r="AU2" s="55" t="s">
        <v>34</v>
      </c>
      <c r="AV2" s="56" t="s">
        <v>33</v>
      </c>
      <c r="AW2" s="24" t="s">
        <v>12</v>
      </c>
      <c r="AX2" s="21" t="s">
        <v>23</v>
      </c>
      <c r="AY2" s="21" t="s">
        <v>26</v>
      </c>
      <c r="AZ2" s="30" t="s">
        <v>18</v>
      </c>
      <c r="BA2" s="21" t="s">
        <v>30</v>
      </c>
      <c r="BB2" s="21" t="s">
        <v>31</v>
      </c>
      <c r="BC2" s="21" t="s">
        <v>32</v>
      </c>
      <c r="BD2" s="21" t="s">
        <v>20</v>
      </c>
      <c r="BE2" s="55" t="s">
        <v>34</v>
      </c>
      <c r="BF2" s="56" t="s">
        <v>33</v>
      </c>
      <c r="BG2" s="24" t="s">
        <v>13</v>
      </c>
      <c r="BH2" s="21" t="s">
        <v>23</v>
      </c>
      <c r="BI2" s="21" t="s">
        <v>26</v>
      </c>
      <c r="BJ2" s="30" t="s">
        <v>18</v>
      </c>
      <c r="BK2" s="21" t="s">
        <v>30</v>
      </c>
      <c r="BL2" s="21" t="s">
        <v>31</v>
      </c>
      <c r="BM2" s="21" t="s">
        <v>32</v>
      </c>
      <c r="BN2" s="21" t="s">
        <v>20</v>
      </c>
      <c r="BO2" s="55" t="s">
        <v>34</v>
      </c>
      <c r="BP2" s="56" t="s">
        <v>33</v>
      </c>
      <c r="BQ2" s="59" t="s">
        <v>14</v>
      </c>
      <c r="BR2" s="60" t="s">
        <v>23</v>
      </c>
      <c r="BS2" s="60" t="s">
        <v>26</v>
      </c>
      <c r="BT2" s="61" t="s">
        <v>18</v>
      </c>
      <c r="BU2" s="60" t="s">
        <v>30</v>
      </c>
      <c r="BV2" s="60" t="s">
        <v>31</v>
      </c>
      <c r="BW2" s="60" t="s">
        <v>32</v>
      </c>
      <c r="BX2" s="60" t="s">
        <v>20</v>
      </c>
      <c r="BY2" s="62" t="s">
        <v>34</v>
      </c>
      <c r="BZ2" s="63" t="s">
        <v>33</v>
      </c>
    </row>
    <row r="3" spans="2:78" ht="20" customHeight="1" x14ac:dyDescent="0.4">
      <c r="B3" s="6" t="s">
        <v>24</v>
      </c>
      <c r="C3" s="7">
        <v>20.5</v>
      </c>
      <c r="D3" s="2"/>
      <c r="E3" s="29">
        <v>16</v>
      </c>
      <c r="F3" s="21">
        <v>0.31459999999999999</v>
      </c>
      <c r="G3" s="22">
        <f t="shared" ref="G3:G28" si="0">F3/$C$14/$C$7</f>
        <v>3.2362883960624038</v>
      </c>
      <c r="H3" s="46">
        <f t="shared" ref="H3:H28" si="1">F3*$C$7/$C$5</f>
        <v>28136.760563380281</v>
      </c>
      <c r="I3" s="50"/>
      <c r="J3" s="51"/>
      <c r="K3" s="51"/>
      <c r="L3" s="51">
        <f t="shared" ref="L3:L28" si="2">K3/$C$14</f>
        <v>0</v>
      </c>
      <c r="M3" s="51">
        <f t="shared" ref="M3:M28" si="3">4*PI()^2*$C$13*SQRT($C$11*$C$2)*($C$7*I3*K3)^2</f>
        <v>0</v>
      </c>
      <c r="N3" s="51">
        <f t="shared" ref="N3:N28" si="4">4*PI()^2*N$1*SQRT($C$11*$C$2)*($C$7*I3*K3)^2</f>
        <v>0</v>
      </c>
      <c r="O3" s="51">
        <f t="shared" ref="O3:O4" si="5">M3+N3</f>
        <v>0</v>
      </c>
      <c r="P3" s="52">
        <f t="shared" ref="P3:P28" si="6">2*PI()^2*N$1*2*SQRT($C$2*$C$11)*J3*$C$7^2*K3^2/SQRT(2)</f>
        <v>0</v>
      </c>
      <c r="Q3" s="52">
        <f t="shared" ref="Q3:Q4" si="7">0.5926*0.5*$C$6*$F3^3*($C$7*I3*2+$C$7)*$C$8</f>
        <v>0.73415029539708421</v>
      </c>
      <c r="R3" s="53">
        <f t="shared" ref="R3:R4" si="8">N3/Q3</f>
        <v>0</v>
      </c>
      <c r="S3" s="50"/>
      <c r="T3" s="51"/>
      <c r="U3" s="51"/>
      <c r="V3" s="3">
        <f t="shared" ref="V3:V28" si="9">U3/$C$14</f>
        <v>0</v>
      </c>
      <c r="W3" s="3">
        <f t="shared" ref="W3:W28" si="10">4*PI()^2*$C$13*SQRT($C$11*$C$2)*($C$7*S3*U3)^2</f>
        <v>0</v>
      </c>
      <c r="X3" s="3">
        <f t="shared" ref="X3:X28" si="11">4*PI()^2*X$1*SQRT($C$11*$C$2)*($C$7*S3*U3)^2</f>
        <v>0</v>
      </c>
      <c r="Y3" s="3">
        <f t="shared" ref="Y3:Y4" si="12">W3+X3</f>
        <v>0</v>
      </c>
      <c r="Z3" s="18">
        <f t="shared" ref="Z3:Z28" si="13">2*PI()^2*X$1*2*SQRT($C$2*$C$11)*T3*$C$7^2*U3^2/SQRT(2)</f>
        <v>0</v>
      </c>
      <c r="AA3" s="18">
        <f t="shared" ref="AA3:AA4" si="14">0.5926*0.5*$C$6*$F3^3*($C$7*S3*2+$C$7)*$C$8</f>
        <v>0.73415029539708421</v>
      </c>
      <c r="AB3" s="39">
        <f t="shared" ref="AB3:AB4" si="15">X3/AA3</f>
        <v>0</v>
      </c>
      <c r="AC3" s="54"/>
      <c r="AD3" s="3"/>
      <c r="AE3" s="3"/>
      <c r="AF3" s="3">
        <f t="shared" ref="AF3:AF28" si="16">AE3/$C$14</f>
        <v>0</v>
      </c>
      <c r="AG3" s="3">
        <f t="shared" ref="AG3:AG28" si="17">4*PI()^2*$C$13*SQRT($C$11*$C$2)*($C$7*AC3*AE3)^2</f>
        <v>0</v>
      </c>
      <c r="AH3" s="3">
        <f t="shared" ref="AH3:AH28" si="18">4*PI()^2*AH$1*SQRT($C$11*$C$2)*($C$7*AC3*AE3)^2</f>
        <v>0</v>
      </c>
      <c r="AI3" s="3">
        <f t="shared" ref="AI3:AI4" si="19">AG3+AH3</f>
        <v>0</v>
      </c>
      <c r="AJ3" s="18">
        <f t="shared" ref="AJ3:AJ28" si="20">2*PI()^2*AH$1*2*SQRT($C$2*$C$11)*AD3*$C$7^2*AE3^2/SQRT(2)</f>
        <v>0</v>
      </c>
      <c r="AK3" s="18">
        <f t="shared" ref="AK3:AK4" si="21">0.5926*0.5*$C$6*$F3^3*($C$7*AC3*2+$C$7)*$C$8</f>
        <v>0.73415029539708421</v>
      </c>
      <c r="AL3" s="39">
        <f t="shared" ref="AL3:AL4" si="22">AH3/AK3</f>
        <v>0</v>
      </c>
      <c r="AM3" s="54"/>
      <c r="AN3" s="3"/>
      <c r="AO3" s="3"/>
      <c r="AP3" s="3">
        <f t="shared" ref="AP3:AP28" si="23">AO3/$C$14</f>
        <v>0</v>
      </c>
      <c r="AQ3" s="3">
        <f t="shared" ref="AQ3:AQ28" si="24">4*PI()^2*$C$13*SQRT($C$11*$C$2)*($C$7*AM3*AO3)^2</f>
        <v>0</v>
      </c>
      <c r="AR3" s="3">
        <f t="shared" ref="AR3:AR28" si="25">4*PI()^2*AR$1*SQRT($C$11*$C$2)*($C$7*AM3*AO3)^2</f>
        <v>0</v>
      </c>
      <c r="AS3" s="3">
        <f t="shared" ref="AS3:AS4" si="26">AQ3+AR3</f>
        <v>0</v>
      </c>
      <c r="AT3" s="18">
        <f t="shared" ref="AT3:AT28" si="27">2*PI()^2*AR$1*2*SQRT($C$2*$C$11)*AN3*$C$7^2*AO3^2/SQRT(2)</f>
        <v>0</v>
      </c>
      <c r="AU3" s="18">
        <f t="shared" ref="AU3:AU4" si="28">0.5926*0.5*$C$6*$F3^3*($C$7*AM3*2+$C$7)*$C$8</f>
        <v>0.73415029539708421</v>
      </c>
      <c r="AV3" s="39">
        <f t="shared" ref="AV3:AV4" si="29">AR3/AU3</f>
        <v>0</v>
      </c>
      <c r="AW3" s="54"/>
      <c r="AX3" s="3"/>
      <c r="AY3" s="3"/>
      <c r="AZ3" s="3">
        <f t="shared" ref="AZ3:AZ28" si="30">AY3/$C$14</f>
        <v>0</v>
      </c>
      <c r="BA3" s="3">
        <f t="shared" ref="BA3:BA28" si="31">4*PI()^2*$C$13*SQRT($C$11*$C$2)*($C$7*AW3*AY3)^2</f>
        <v>0</v>
      </c>
      <c r="BB3" s="3">
        <f t="shared" ref="BB3:BB28" si="32">4*PI()^2*BB$1*SQRT($C$11*$C$2)*($C$7*AW3*AY3)^2</f>
        <v>0</v>
      </c>
      <c r="BC3" s="3">
        <f t="shared" ref="BC3:BC4" si="33">BA3+BB3</f>
        <v>0</v>
      </c>
      <c r="BD3" s="18">
        <f t="shared" ref="BD3:BD28" si="34">2*PI()^2*BB$1*2*SQRT($C$2*$C$11)*AX3*$C$7^2*AY3^2/SQRT(2)</f>
        <v>0</v>
      </c>
      <c r="BE3" s="18">
        <f t="shared" ref="BE3:BE4" si="35">0.5926*0.5*$C$6*$F3^3*($C$7*AW3*2+$C$7)*$C$8</f>
        <v>0.73415029539708421</v>
      </c>
      <c r="BF3" s="39">
        <f t="shared" ref="BF3:BF4" si="36">BB3/BE3</f>
        <v>0</v>
      </c>
      <c r="BG3" s="54"/>
      <c r="BH3" s="3"/>
      <c r="BI3" s="3"/>
      <c r="BJ3" s="3">
        <f t="shared" ref="BJ3:BJ28" si="37">BI3/$C$14</f>
        <v>0</v>
      </c>
      <c r="BK3" s="3">
        <f t="shared" ref="BK3:BK28" si="38">4*PI()^2*$C$13*SQRT($C$11*$C$2)*($C$7*BG3*BI3)^2</f>
        <v>0</v>
      </c>
      <c r="BL3" s="3">
        <f t="shared" ref="BL3:BL28" si="39">4*PI()^2*BL$1*SQRT($C$11*$C$2)*($C$7*BG3*BI3)^2</f>
        <v>0</v>
      </c>
      <c r="BM3" s="3">
        <f t="shared" ref="BM3:BM4" si="40">BK3+BL3</f>
        <v>0</v>
      </c>
      <c r="BN3" s="18">
        <f t="shared" ref="BN3:BN28" si="41">2*PI()^2*BL$1*2*SQRT($C$2*$C$11)*BH3*$C$7^2*BI3^2/SQRT(2)</f>
        <v>0</v>
      </c>
      <c r="BO3" s="18">
        <f t="shared" ref="BO3:BO4" si="42">0.5926*0.5*$C$6*$F3^3*($C$7*BG3*2+$C$7)*$C$8</f>
        <v>0.73415029539708421</v>
      </c>
      <c r="BP3" s="39">
        <f t="shared" ref="BP3:BP4" si="43">BL3/BO3</f>
        <v>0</v>
      </c>
      <c r="BQ3" s="54"/>
      <c r="BR3" s="3"/>
      <c r="BS3" s="3"/>
      <c r="BT3" s="3">
        <f t="shared" ref="BT3:BT28" si="44">BS3/$C$14</f>
        <v>0</v>
      </c>
      <c r="BU3" s="3">
        <f t="shared" ref="BU3:BU28" si="45">4*PI()^2*$C$13*SQRT($C$11*$C$2)*($C$7*BQ3*BS3)^2</f>
        <v>0</v>
      </c>
      <c r="BV3" s="3">
        <f t="shared" ref="BV3:BV28" si="46">4*PI()^2*BV$1*SQRT($C$11*$C$2)*($C$7*BQ3*BS3)^2</f>
        <v>0</v>
      </c>
      <c r="BW3" s="3">
        <f t="shared" ref="BW3:BW4" si="47">BU3+BV3</f>
        <v>0</v>
      </c>
      <c r="BX3" s="18">
        <f t="shared" ref="BX3:BX28" si="48">2*PI()^2*BV$1*2*SQRT($C$2*$C$11)*BR3*$C$7^2*BS3^2/SQRT(2)</f>
        <v>0</v>
      </c>
      <c r="BY3" s="18">
        <f t="shared" ref="BY3:BY4" si="49">0.5926*0.5*$C$6*$F3^3*($C$7*BQ3*2+$C$7)*$C$8</f>
        <v>0.73415029539708421</v>
      </c>
      <c r="BZ3" s="39">
        <f t="shared" ref="BZ3:BZ4" si="50">BV3/BY3</f>
        <v>0</v>
      </c>
    </row>
    <row r="4" spans="2:78" ht="20" customHeight="1" x14ac:dyDescent="0.2">
      <c r="B4" s="10" t="s">
        <v>2</v>
      </c>
      <c r="C4" s="11">
        <f>1.003887*10^-3</f>
        <v>1.003887E-3</v>
      </c>
      <c r="D4" s="2"/>
      <c r="E4" s="29">
        <v>18</v>
      </c>
      <c r="F4" s="21">
        <v>0.35460000000000003</v>
      </c>
      <c r="G4" s="22">
        <f t="shared" si="0"/>
        <v>3.6477681666997093</v>
      </c>
      <c r="H4" s="46">
        <f t="shared" si="1"/>
        <v>31714.22535211268</v>
      </c>
      <c r="I4" s="54"/>
      <c r="J4" s="3"/>
      <c r="K4" s="3"/>
      <c r="L4" s="3">
        <f t="shared" si="2"/>
        <v>0</v>
      </c>
      <c r="M4" s="3">
        <f t="shared" si="3"/>
        <v>0</v>
      </c>
      <c r="N4" s="3">
        <f t="shared" si="4"/>
        <v>0</v>
      </c>
      <c r="O4" s="3">
        <f t="shared" si="5"/>
        <v>0</v>
      </c>
      <c r="P4" s="18">
        <f t="shared" si="6"/>
        <v>0</v>
      </c>
      <c r="Q4" s="18">
        <f t="shared" si="7"/>
        <v>1.0512960116287153</v>
      </c>
      <c r="R4" s="39">
        <f t="shared" si="8"/>
        <v>0</v>
      </c>
      <c r="S4" s="54"/>
      <c r="T4" s="3"/>
      <c r="U4" s="3"/>
      <c r="V4" s="3">
        <f t="shared" si="9"/>
        <v>0</v>
      </c>
      <c r="W4" s="3">
        <f t="shared" si="10"/>
        <v>0</v>
      </c>
      <c r="X4" s="3">
        <f t="shared" si="11"/>
        <v>0</v>
      </c>
      <c r="Y4" s="3">
        <f t="shared" si="12"/>
        <v>0</v>
      </c>
      <c r="Z4" s="18">
        <f t="shared" si="13"/>
        <v>0</v>
      </c>
      <c r="AA4" s="18">
        <f t="shared" si="14"/>
        <v>1.0512960116287153</v>
      </c>
      <c r="AB4" s="39">
        <f t="shared" si="15"/>
        <v>0</v>
      </c>
      <c r="AC4" s="54"/>
      <c r="AD4" s="3"/>
      <c r="AE4" s="3"/>
      <c r="AF4" s="3">
        <f t="shared" si="16"/>
        <v>0</v>
      </c>
      <c r="AG4" s="3">
        <f t="shared" si="17"/>
        <v>0</v>
      </c>
      <c r="AH4" s="3">
        <f t="shared" si="18"/>
        <v>0</v>
      </c>
      <c r="AI4" s="3">
        <f t="shared" si="19"/>
        <v>0</v>
      </c>
      <c r="AJ4" s="18">
        <f t="shared" si="20"/>
        <v>0</v>
      </c>
      <c r="AK4" s="18">
        <f t="shared" si="21"/>
        <v>1.0512960116287153</v>
      </c>
      <c r="AL4" s="39">
        <f t="shared" si="22"/>
        <v>0</v>
      </c>
      <c r="AM4" s="54"/>
      <c r="AN4" s="3"/>
      <c r="AO4" s="3"/>
      <c r="AP4" s="3">
        <f t="shared" si="23"/>
        <v>0</v>
      </c>
      <c r="AQ4" s="3">
        <f t="shared" si="24"/>
        <v>0</v>
      </c>
      <c r="AR4" s="3">
        <f t="shared" si="25"/>
        <v>0</v>
      </c>
      <c r="AS4" s="3">
        <f t="shared" si="26"/>
        <v>0</v>
      </c>
      <c r="AT4" s="18">
        <f t="shared" si="27"/>
        <v>0</v>
      </c>
      <c r="AU4" s="18">
        <f t="shared" si="28"/>
        <v>1.0512960116287153</v>
      </c>
      <c r="AV4" s="39">
        <f t="shared" si="29"/>
        <v>0</v>
      </c>
      <c r="AW4" s="54"/>
      <c r="AX4" s="3"/>
      <c r="AY4" s="3"/>
      <c r="AZ4" s="3">
        <f t="shared" si="30"/>
        <v>0</v>
      </c>
      <c r="BA4" s="3">
        <f t="shared" si="31"/>
        <v>0</v>
      </c>
      <c r="BB4" s="3">
        <f t="shared" si="32"/>
        <v>0</v>
      </c>
      <c r="BC4" s="3">
        <f t="shared" si="33"/>
        <v>0</v>
      </c>
      <c r="BD4" s="18">
        <f t="shared" si="34"/>
        <v>0</v>
      </c>
      <c r="BE4" s="18">
        <f t="shared" si="35"/>
        <v>1.0512960116287153</v>
      </c>
      <c r="BF4" s="39">
        <f t="shared" si="36"/>
        <v>0</v>
      </c>
      <c r="BG4" s="54"/>
      <c r="BH4" s="3"/>
      <c r="BI4" s="3"/>
      <c r="BJ4" s="3">
        <f t="shared" si="37"/>
        <v>0</v>
      </c>
      <c r="BK4" s="3">
        <f t="shared" si="38"/>
        <v>0</v>
      </c>
      <c r="BL4" s="3">
        <f t="shared" si="39"/>
        <v>0</v>
      </c>
      <c r="BM4" s="3">
        <f t="shared" si="40"/>
        <v>0</v>
      </c>
      <c r="BN4" s="18">
        <f t="shared" si="41"/>
        <v>0</v>
      </c>
      <c r="BO4" s="18">
        <f t="shared" si="42"/>
        <v>1.0512960116287153</v>
      </c>
      <c r="BP4" s="39">
        <f t="shared" si="43"/>
        <v>0</v>
      </c>
      <c r="BQ4" s="54"/>
      <c r="BR4" s="3"/>
      <c r="BS4" s="3"/>
      <c r="BT4" s="3">
        <f t="shared" si="44"/>
        <v>0</v>
      </c>
      <c r="BU4" s="3">
        <f t="shared" si="45"/>
        <v>0</v>
      </c>
      <c r="BV4" s="3">
        <f t="shared" si="46"/>
        <v>0</v>
      </c>
      <c r="BW4" s="3">
        <f t="shared" si="47"/>
        <v>0</v>
      </c>
      <c r="BX4" s="18">
        <f t="shared" si="48"/>
        <v>0</v>
      </c>
      <c r="BY4" s="18">
        <f t="shared" si="49"/>
        <v>1.0512960116287153</v>
      </c>
      <c r="BZ4" s="39">
        <f t="shared" si="50"/>
        <v>0</v>
      </c>
    </row>
    <row r="5" spans="2:78" ht="20" customHeight="1" x14ac:dyDescent="0.2">
      <c r="B5" s="6" t="s">
        <v>3</v>
      </c>
      <c r="C5" s="12">
        <f>9.94*10^-7</f>
        <v>9.9399999999999993E-7</v>
      </c>
      <c r="D5" s="2"/>
      <c r="E5" s="29">
        <v>20</v>
      </c>
      <c r="F5" s="22">
        <f>0.02*E5-0.0054</f>
        <v>0.39460000000000001</v>
      </c>
      <c r="G5" s="22">
        <f t="shared" si="0"/>
        <v>4.0592479373370143</v>
      </c>
      <c r="H5" s="46">
        <f t="shared" si="1"/>
        <v>35291.690140845072</v>
      </c>
      <c r="I5" s="36"/>
      <c r="J5" s="32"/>
      <c r="K5" s="32"/>
      <c r="L5" s="3">
        <f t="shared" si="2"/>
        <v>0</v>
      </c>
      <c r="M5" s="3">
        <f t="shared" si="3"/>
        <v>0</v>
      </c>
      <c r="N5" s="3">
        <f t="shared" si="4"/>
        <v>0</v>
      </c>
      <c r="O5" s="3">
        <f>M5+N5</f>
        <v>0</v>
      </c>
      <c r="P5" s="18">
        <f t="shared" si="6"/>
        <v>0</v>
      </c>
      <c r="Q5" s="18">
        <f>0.5926*0.5*$C$6*$F5^3*($C$7*I5*2+$C$7)*$C$8</f>
        <v>1.4487053560282079</v>
      </c>
      <c r="R5" s="39">
        <f>N5/Q5</f>
        <v>0</v>
      </c>
      <c r="S5" s="36"/>
      <c r="T5" s="32"/>
      <c r="U5" s="32"/>
      <c r="V5" s="3">
        <f t="shared" si="9"/>
        <v>0</v>
      </c>
      <c r="W5" s="3">
        <f t="shared" si="10"/>
        <v>0</v>
      </c>
      <c r="X5" s="3">
        <f t="shared" si="11"/>
        <v>0</v>
      </c>
      <c r="Y5" s="3">
        <f>W5+X5</f>
        <v>0</v>
      </c>
      <c r="Z5" s="18">
        <f t="shared" si="13"/>
        <v>0</v>
      </c>
      <c r="AA5" s="18">
        <f>0.5926*0.5*$C$6*$F5^3*($C$7*S5*2+$C$7)*$C$8</f>
        <v>1.4487053560282079</v>
      </c>
      <c r="AB5" s="39">
        <f>X5/AA5</f>
        <v>0</v>
      </c>
      <c r="AC5" s="36"/>
      <c r="AD5" s="32"/>
      <c r="AE5" s="32"/>
      <c r="AF5" s="3">
        <f t="shared" si="16"/>
        <v>0</v>
      </c>
      <c r="AG5" s="3">
        <f t="shared" si="17"/>
        <v>0</v>
      </c>
      <c r="AH5" s="3">
        <f t="shared" si="18"/>
        <v>0</v>
      </c>
      <c r="AI5" s="3">
        <f>AG5+AH5</f>
        <v>0</v>
      </c>
      <c r="AJ5" s="18">
        <f t="shared" si="20"/>
        <v>0</v>
      </c>
      <c r="AK5" s="18">
        <f>0.5926*0.5*$C$6*$F5^3*($C$7*AC5*2+$C$7)*$C$8</f>
        <v>1.4487053560282079</v>
      </c>
      <c r="AL5" s="39">
        <f>AH5/AK5</f>
        <v>0</v>
      </c>
      <c r="AM5" s="36"/>
      <c r="AN5" s="32"/>
      <c r="AO5" s="32"/>
      <c r="AP5" s="3">
        <f t="shared" si="23"/>
        <v>0</v>
      </c>
      <c r="AQ5" s="3">
        <f t="shared" si="24"/>
        <v>0</v>
      </c>
      <c r="AR5" s="3">
        <f t="shared" si="25"/>
        <v>0</v>
      </c>
      <c r="AS5" s="3">
        <f>AQ5+AR5</f>
        <v>0</v>
      </c>
      <c r="AT5" s="18">
        <f t="shared" si="27"/>
        <v>0</v>
      </c>
      <c r="AU5" s="18">
        <f>0.5926*0.5*$C$6*$F5^3*($C$7*AM5*2+$C$7)*$C$8</f>
        <v>1.4487053560282079</v>
      </c>
      <c r="AV5" s="39">
        <f>AR5/AU5</f>
        <v>0</v>
      </c>
      <c r="AW5" s="36"/>
      <c r="AX5" s="32"/>
      <c r="AY5" s="32"/>
      <c r="AZ5" s="3">
        <f t="shared" si="30"/>
        <v>0</v>
      </c>
      <c r="BA5" s="3">
        <f t="shared" si="31"/>
        <v>0</v>
      </c>
      <c r="BB5" s="3">
        <f t="shared" si="32"/>
        <v>0</v>
      </c>
      <c r="BC5" s="3">
        <f>BA5+BB5</f>
        <v>0</v>
      </c>
      <c r="BD5" s="18">
        <f t="shared" si="34"/>
        <v>0</v>
      </c>
      <c r="BE5" s="18">
        <f>0.5926*0.5*$C$6*$F5^3*($C$7*AW5*2+$C$7)*$C$8</f>
        <v>1.4487053560282079</v>
      </c>
      <c r="BF5" s="39">
        <f>BB5/BE5</f>
        <v>0</v>
      </c>
      <c r="BG5" s="36"/>
      <c r="BH5" s="32"/>
      <c r="BI5" s="32"/>
      <c r="BJ5" s="3">
        <f t="shared" si="37"/>
        <v>0</v>
      </c>
      <c r="BK5" s="3">
        <f t="shared" si="38"/>
        <v>0</v>
      </c>
      <c r="BL5" s="3">
        <f t="shared" si="39"/>
        <v>0</v>
      </c>
      <c r="BM5" s="3">
        <f>BK5+BL5</f>
        <v>0</v>
      </c>
      <c r="BN5" s="18">
        <f t="shared" si="41"/>
        <v>0</v>
      </c>
      <c r="BO5" s="18">
        <f>0.5926*0.5*$C$6*$F5^3*($C$7*BG5*2+$C$7)*$C$8</f>
        <v>1.4487053560282079</v>
      </c>
      <c r="BP5" s="39">
        <f>BL5/BO5</f>
        <v>0</v>
      </c>
      <c r="BQ5" s="36"/>
      <c r="BR5" s="32"/>
      <c r="BS5" s="32"/>
      <c r="BT5" s="3">
        <f t="shared" si="44"/>
        <v>0</v>
      </c>
      <c r="BU5" s="3">
        <f t="shared" si="45"/>
        <v>0</v>
      </c>
      <c r="BV5" s="3">
        <f t="shared" si="46"/>
        <v>0</v>
      </c>
      <c r="BW5" s="3">
        <f>BU5+BV5</f>
        <v>0</v>
      </c>
      <c r="BX5" s="18">
        <f t="shared" si="48"/>
        <v>0</v>
      </c>
      <c r="BY5" s="18">
        <f>0.5926*0.5*$C$6*$F5^3*($C$7*BQ5*2+$C$7)*$C$8</f>
        <v>1.4487053560282079</v>
      </c>
      <c r="BZ5" s="39">
        <f>BV5/BY5</f>
        <v>0</v>
      </c>
    </row>
    <row r="6" spans="2:78" ht="20" customHeight="1" x14ac:dyDescent="0.2">
      <c r="B6" s="10" t="s">
        <v>4</v>
      </c>
      <c r="C6" s="11">
        <v>999.72964999999999</v>
      </c>
      <c r="D6" s="2"/>
      <c r="E6" s="29">
        <v>22</v>
      </c>
      <c r="F6" s="22">
        <f t="shared" ref="F6:F28" si="51">0.02*E6-0.0054</f>
        <v>0.43459999999999999</v>
      </c>
      <c r="G6" s="22">
        <f t="shared" si="0"/>
        <v>4.4707277079743193</v>
      </c>
      <c r="H6" s="46">
        <f t="shared" si="1"/>
        <v>38869.15492957746</v>
      </c>
      <c r="I6" s="35"/>
      <c r="J6" s="31"/>
      <c r="K6" s="31"/>
      <c r="L6" s="3">
        <f t="shared" si="2"/>
        <v>0</v>
      </c>
      <c r="M6" s="3">
        <f t="shared" si="3"/>
        <v>0</v>
      </c>
      <c r="N6" s="3">
        <f t="shared" si="4"/>
        <v>0</v>
      </c>
      <c r="O6" s="3">
        <f t="shared" ref="O6:O28" si="52">M6+N6</f>
        <v>0</v>
      </c>
      <c r="P6" s="18">
        <f t="shared" si="6"/>
        <v>0</v>
      </c>
      <c r="Q6" s="18">
        <f t="shared" ref="Q6:Q28" si="53">0.5926*0.5*$C$6*$F6^3*($C$7*I6*2+$C$7)*$C$8</f>
        <v>1.9354323193646394</v>
      </c>
      <c r="R6" s="39">
        <f t="shared" ref="R6:R28" si="54">N6/Q6</f>
        <v>0</v>
      </c>
      <c r="S6" s="35"/>
      <c r="T6" s="31"/>
      <c r="U6" s="31"/>
      <c r="V6" s="3">
        <f t="shared" si="9"/>
        <v>0</v>
      </c>
      <c r="W6" s="3">
        <f t="shared" si="10"/>
        <v>0</v>
      </c>
      <c r="X6" s="3">
        <f t="shared" si="11"/>
        <v>0</v>
      </c>
      <c r="Y6" s="3">
        <f t="shared" ref="Y6:Y28" si="55">W6+X6</f>
        <v>0</v>
      </c>
      <c r="Z6" s="18">
        <f t="shared" si="13"/>
        <v>0</v>
      </c>
      <c r="AA6" s="18">
        <f t="shared" ref="AA6:AA28" si="56">0.5926*0.5*$C$6*$F6^3*($C$7*S6*2+$C$7)*$C$8</f>
        <v>1.9354323193646394</v>
      </c>
      <c r="AB6" s="39">
        <f t="shared" ref="AB6:AB28" si="57">X6/AA6</f>
        <v>0</v>
      </c>
      <c r="AC6" s="35"/>
      <c r="AD6" s="31"/>
      <c r="AE6" s="31"/>
      <c r="AF6" s="3">
        <f t="shared" si="16"/>
        <v>0</v>
      </c>
      <c r="AG6" s="3">
        <f t="shared" si="17"/>
        <v>0</v>
      </c>
      <c r="AH6" s="3">
        <f t="shared" si="18"/>
        <v>0</v>
      </c>
      <c r="AI6" s="3">
        <f t="shared" ref="AI6:AI28" si="58">AG6+AH6</f>
        <v>0</v>
      </c>
      <c r="AJ6" s="18">
        <f t="shared" si="20"/>
        <v>0</v>
      </c>
      <c r="AK6" s="18">
        <f t="shared" ref="AK6:AK28" si="59">0.5926*0.5*$C$6*$F6^3*($C$7*AC6*2+$C$7)*$C$8</f>
        <v>1.9354323193646394</v>
      </c>
      <c r="AL6" s="39">
        <f t="shared" ref="AL6:AL28" si="60">AH6/AK6</f>
        <v>0</v>
      </c>
      <c r="AM6" s="35"/>
      <c r="AN6" s="31"/>
      <c r="AO6" s="31"/>
      <c r="AP6" s="3">
        <f t="shared" si="23"/>
        <v>0</v>
      </c>
      <c r="AQ6" s="3">
        <f t="shared" si="24"/>
        <v>0</v>
      </c>
      <c r="AR6" s="3">
        <f t="shared" si="25"/>
        <v>0</v>
      </c>
      <c r="AS6" s="3">
        <f t="shared" ref="AS6:AS28" si="61">AQ6+AR6</f>
        <v>0</v>
      </c>
      <c r="AT6" s="18">
        <f t="shared" si="27"/>
        <v>0</v>
      </c>
      <c r="AU6" s="18">
        <f t="shared" ref="AU6:AU28" si="62">0.5926*0.5*$C$6*$F6^3*($C$7*AM6*2+$C$7)*$C$8</f>
        <v>1.9354323193646394</v>
      </c>
      <c r="AV6" s="39">
        <f t="shared" ref="AV6:AV28" si="63">AR6/AU6</f>
        <v>0</v>
      </c>
      <c r="AW6" s="35"/>
      <c r="AX6" s="31"/>
      <c r="AY6" s="31"/>
      <c r="AZ6" s="3">
        <f t="shared" si="30"/>
        <v>0</v>
      </c>
      <c r="BA6" s="3">
        <f t="shared" si="31"/>
        <v>0</v>
      </c>
      <c r="BB6" s="3">
        <f t="shared" si="32"/>
        <v>0</v>
      </c>
      <c r="BC6" s="3">
        <f t="shared" ref="BC6:BC28" si="64">BA6+BB6</f>
        <v>0</v>
      </c>
      <c r="BD6" s="18">
        <f t="shared" si="34"/>
        <v>0</v>
      </c>
      <c r="BE6" s="18">
        <f t="shared" ref="BE6:BE28" si="65">0.5926*0.5*$C$6*$F6^3*($C$7*AW6*2+$C$7)*$C$8</f>
        <v>1.9354323193646394</v>
      </c>
      <c r="BF6" s="39">
        <f t="shared" ref="BF6:BF28" si="66">BB6/BE6</f>
        <v>0</v>
      </c>
      <c r="BG6" s="36"/>
      <c r="BH6" s="31"/>
      <c r="BI6" s="31"/>
      <c r="BJ6" s="3">
        <f t="shared" si="37"/>
        <v>0</v>
      </c>
      <c r="BK6" s="3">
        <f t="shared" si="38"/>
        <v>0</v>
      </c>
      <c r="BL6" s="3">
        <f t="shared" si="39"/>
        <v>0</v>
      </c>
      <c r="BM6" s="3">
        <f t="shared" ref="BM6:BM28" si="67">BK6+BL6</f>
        <v>0</v>
      </c>
      <c r="BN6" s="18">
        <f t="shared" si="41"/>
        <v>0</v>
      </c>
      <c r="BO6" s="18">
        <f t="shared" ref="BO6:BO28" si="68">0.5926*0.5*$C$6*$F6^3*($C$7*BG6*2+$C$7)*$C$8</f>
        <v>1.9354323193646394</v>
      </c>
      <c r="BP6" s="39">
        <f t="shared" ref="BP6:BP28" si="69">BL6/BO6</f>
        <v>0</v>
      </c>
      <c r="BQ6" s="35"/>
      <c r="BR6" s="31"/>
      <c r="BS6" s="31"/>
      <c r="BT6" s="3">
        <f t="shared" si="44"/>
        <v>0</v>
      </c>
      <c r="BU6" s="3">
        <f t="shared" si="45"/>
        <v>0</v>
      </c>
      <c r="BV6" s="3">
        <f t="shared" si="46"/>
        <v>0</v>
      </c>
      <c r="BW6" s="3">
        <f t="shared" ref="BW6:BW28" si="70">BU6+BV6</f>
        <v>0</v>
      </c>
      <c r="BX6" s="18">
        <f t="shared" si="48"/>
        <v>0</v>
      </c>
      <c r="BY6" s="18">
        <f t="shared" ref="BY6:BY28" si="71">0.5926*0.5*$C$6*$F6^3*($C$7*BQ6*2+$C$7)*$C$8</f>
        <v>1.9354323193646394</v>
      </c>
      <c r="BZ6" s="39">
        <f t="shared" ref="BZ6:BZ28" si="72">BV6/BY6</f>
        <v>0</v>
      </c>
    </row>
    <row r="7" spans="2:78" ht="20" customHeight="1" x14ac:dyDescent="0.2">
      <c r="B7" s="10" t="s">
        <v>5</v>
      </c>
      <c r="C7" s="11">
        <f>3.5*0.0254</f>
        <v>8.8899999999999993E-2</v>
      </c>
      <c r="D7" s="2"/>
      <c r="E7" s="29">
        <v>24</v>
      </c>
      <c r="F7" s="22">
        <f t="shared" si="51"/>
        <v>0.47459999999999997</v>
      </c>
      <c r="G7" s="22">
        <f t="shared" si="0"/>
        <v>4.8822074786116243</v>
      </c>
      <c r="H7" s="46">
        <f t="shared" si="1"/>
        <v>42446.619718309856</v>
      </c>
      <c r="I7" s="35"/>
      <c r="J7" s="31"/>
      <c r="K7" s="32"/>
      <c r="L7" s="3">
        <f t="shared" si="2"/>
        <v>0</v>
      </c>
      <c r="M7" s="3">
        <f t="shared" si="3"/>
        <v>0</v>
      </c>
      <c r="N7" s="3">
        <f t="shared" si="4"/>
        <v>0</v>
      </c>
      <c r="O7" s="3">
        <f t="shared" si="52"/>
        <v>0</v>
      </c>
      <c r="P7" s="18">
        <f t="shared" si="6"/>
        <v>0</v>
      </c>
      <c r="Q7" s="18">
        <f t="shared" si="53"/>
        <v>2.5205308924070855</v>
      </c>
      <c r="R7" s="39">
        <f t="shared" si="54"/>
        <v>0</v>
      </c>
      <c r="S7" s="35"/>
      <c r="T7" s="31"/>
      <c r="U7" s="32"/>
      <c r="V7" s="3">
        <f t="shared" si="9"/>
        <v>0</v>
      </c>
      <c r="W7" s="3">
        <f t="shared" si="10"/>
        <v>0</v>
      </c>
      <c r="X7" s="3">
        <f t="shared" si="11"/>
        <v>0</v>
      </c>
      <c r="Y7" s="3">
        <f t="shared" si="55"/>
        <v>0</v>
      </c>
      <c r="Z7" s="18">
        <f t="shared" si="13"/>
        <v>0</v>
      </c>
      <c r="AA7" s="18">
        <f t="shared" si="56"/>
        <v>2.5205308924070855</v>
      </c>
      <c r="AB7" s="39">
        <f t="shared" si="57"/>
        <v>0</v>
      </c>
      <c r="AC7" s="35"/>
      <c r="AD7" s="31"/>
      <c r="AE7" s="32"/>
      <c r="AF7" s="3">
        <f t="shared" si="16"/>
        <v>0</v>
      </c>
      <c r="AG7" s="3">
        <f t="shared" si="17"/>
        <v>0</v>
      </c>
      <c r="AH7" s="3">
        <f t="shared" si="18"/>
        <v>0</v>
      </c>
      <c r="AI7" s="3">
        <f t="shared" si="58"/>
        <v>0</v>
      </c>
      <c r="AJ7" s="18">
        <f t="shared" si="20"/>
        <v>0</v>
      </c>
      <c r="AK7" s="18">
        <f t="shared" si="59"/>
        <v>2.5205308924070855</v>
      </c>
      <c r="AL7" s="39">
        <f t="shared" si="60"/>
        <v>0</v>
      </c>
      <c r="AM7" s="35"/>
      <c r="AN7" s="31"/>
      <c r="AO7" s="32"/>
      <c r="AP7" s="3">
        <f t="shared" si="23"/>
        <v>0</v>
      </c>
      <c r="AQ7" s="3">
        <f t="shared" si="24"/>
        <v>0</v>
      </c>
      <c r="AR7" s="3">
        <f t="shared" si="25"/>
        <v>0</v>
      </c>
      <c r="AS7" s="3">
        <f t="shared" si="61"/>
        <v>0</v>
      </c>
      <c r="AT7" s="18">
        <f t="shared" si="27"/>
        <v>0</v>
      </c>
      <c r="AU7" s="18">
        <f t="shared" si="62"/>
        <v>2.5205308924070855</v>
      </c>
      <c r="AV7" s="39">
        <f t="shared" si="63"/>
        <v>0</v>
      </c>
      <c r="AW7" s="35"/>
      <c r="AX7" s="31"/>
      <c r="AY7" s="32"/>
      <c r="AZ7" s="3">
        <f t="shared" si="30"/>
        <v>0</v>
      </c>
      <c r="BA7" s="3">
        <f t="shared" si="31"/>
        <v>0</v>
      </c>
      <c r="BB7" s="3">
        <f t="shared" si="32"/>
        <v>0</v>
      </c>
      <c r="BC7" s="3">
        <f t="shared" si="64"/>
        <v>0</v>
      </c>
      <c r="BD7" s="18">
        <f t="shared" si="34"/>
        <v>0</v>
      </c>
      <c r="BE7" s="18">
        <f t="shared" si="65"/>
        <v>2.5205308924070855</v>
      </c>
      <c r="BF7" s="39">
        <f t="shared" si="66"/>
        <v>0</v>
      </c>
      <c r="BG7" s="36"/>
      <c r="BH7" s="31"/>
      <c r="BI7" s="32"/>
      <c r="BJ7" s="3">
        <f t="shared" si="37"/>
        <v>0</v>
      </c>
      <c r="BK7" s="3">
        <f t="shared" si="38"/>
        <v>0</v>
      </c>
      <c r="BL7" s="3">
        <f t="shared" si="39"/>
        <v>0</v>
      </c>
      <c r="BM7" s="3">
        <f t="shared" si="67"/>
        <v>0</v>
      </c>
      <c r="BN7" s="18">
        <f t="shared" si="41"/>
        <v>0</v>
      </c>
      <c r="BO7" s="18">
        <f t="shared" si="68"/>
        <v>2.5205308924070855</v>
      </c>
      <c r="BP7" s="39">
        <f t="shared" si="69"/>
        <v>0</v>
      </c>
      <c r="BQ7" s="35"/>
      <c r="BR7" s="31"/>
      <c r="BS7" s="32"/>
      <c r="BT7" s="3">
        <f t="shared" si="44"/>
        <v>0</v>
      </c>
      <c r="BU7" s="3">
        <f t="shared" si="45"/>
        <v>0</v>
      </c>
      <c r="BV7" s="3">
        <f t="shared" si="46"/>
        <v>0</v>
      </c>
      <c r="BW7" s="3">
        <f t="shared" si="70"/>
        <v>0</v>
      </c>
      <c r="BX7" s="18">
        <f t="shared" si="48"/>
        <v>0</v>
      </c>
      <c r="BY7" s="18">
        <f t="shared" si="71"/>
        <v>2.5205308924070855</v>
      </c>
      <c r="BZ7" s="39">
        <f t="shared" si="72"/>
        <v>0</v>
      </c>
    </row>
    <row r="8" spans="2:78" ht="20" customHeight="1" x14ac:dyDescent="0.2">
      <c r="B8" s="10" t="s">
        <v>6</v>
      </c>
      <c r="C8" s="11">
        <f>35.25*0.0254</f>
        <v>0.89534999999999998</v>
      </c>
      <c r="D8" s="2"/>
      <c r="E8" s="29">
        <v>26</v>
      </c>
      <c r="F8" s="22">
        <f t="shared" si="51"/>
        <v>0.51460000000000006</v>
      </c>
      <c r="G8" s="22">
        <f t="shared" si="0"/>
        <v>5.2936872492489302</v>
      </c>
      <c r="H8" s="46">
        <f t="shared" si="1"/>
        <v>46024.084507042258</v>
      </c>
      <c r="I8" s="35"/>
      <c r="J8" s="31"/>
      <c r="K8" s="31"/>
      <c r="L8" s="3">
        <f t="shared" si="2"/>
        <v>0</v>
      </c>
      <c r="M8" s="3">
        <f t="shared" si="3"/>
        <v>0</v>
      </c>
      <c r="N8" s="3">
        <f t="shared" si="4"/>
        <v>0</v>
      </c>
      <c r="O8" s="3">
        <f t="shared" si="52"/>
        <v>0</v>
      </c>
      <c r="P8" s="18">
        <f t="shared" si="6"/>
        <v>0</v>
      </c>
      <c r="Q8" s="18">
        <f t="shared" si="53"/>
        <v>3.2130550659246251</v>
      </c>
      <c r="R8" s="39">
        <f t="shared" si="54"/>
        <v>0</v>
      </c>
      <c r="S8" s="35"/>
      <c r="T8" s="31"/>
      <c r="U8" s="31"/>
      <c r="V8" s="3">
        <f t="shared" si="9"/>
        <v>0</v>
      </c>
      <c r="W8" s="3">
        <f t="shared" si="10"/>
        <v>0</v>
      </c>
      <c r="X8" s="3">
        <f t="shared" si="11"/>
        <v>0</v>
      </c>
      <c r="Y8" s="3">
        <f t="shared" si="55"/>
        <v>0</v>
      </c>
      <c r="Z8" s="18">
        <f t="shared" si="13"/>
        <v>0</v>
      </c>
      <c r="AA8" s="18">
        <f t="shared" si="56"/>
        <v>3.2130550659246251</v>
      </c>
      <c r="AB8" s="39">
        <f t="shared" si="57"/>
        <v>0</v>
      </c>
      <c r="AC8" s="35"/>
      <c r="AD8" s="31"/>
      <c r="AE8" s="31"/>
      <c r="AF8" s="3">
        <f t="shared" si="16"/>
        <v>0</v>
      </c>
      <c r="AG8" s="3">
        <f t="shared" si="17"/>
        <v>0</v>
      </c>
      <c r="AH8" s="3">
        <f t="shared" si="18"/>
        <v>0</v>
      </c>
      <c r="AI8" s="3">
        <f t="shared" si="58"/>
        <v>0</v>
      </c>
      <c r="AJ8" s="18">
        <f t="shared" si="20"/>
        <v>0</v>
      </c>
      <c r="AK8" s="18">
        <f t="shared" si="59"/>
        <v>3.2130550659246251</v>
      </c>
      <c r="AL8" s="39">
        <f t="shared" si="60"/>
        <v>0</v>
      </c>
      <c r="AM8" s="35"/>
      <c r="AN8" s="31"/>
      <c r="AO8" s="31"/>
      <c r="AP8" s="3">
        <f t="shared" si="23"/>
        <v>0</v>
      </c>
      <c r="AQ8" s="3">
        <f t="shared" si="24"/>
        <v>0</v>
      </c>
      <c r="AR8" s="3">
        <f t="shared" si="25"/>
        <v>0</v>
      </c>
      <c r="AS8" s="3">
        <f t="shared" si="61"/>
        <v>0</v>
      </c>
      <c r="AT8" s="18">
        <f t="shared" si="27"/>
        <v>0</v>
      </c>
      <c r="AU8" s="18">
        <f t="shared" si="62"/>
        <v>3.2130550659246251</v>
      </c>
      <c r="AV8" s="39">
        <f t="shared" si="63"/>
        <v>0</v>
      </c>
      <c r="AW8" s="35"/>
      <c r="AX8" s="31"/>
      <c r="AY8" s="31"/>
      <c r="AZ8" s="3">
        <f t="shared" si="30"/>
        <v>0</v>
      </c>
      <c r="BA8" s="3">
        <f t="shared" si="31"/>
        <v>0</v>
      </c>
      <c r="BB8" s="3">
        <f t="shared" si="32"/>
        <v>0</v>
      </c>
      <c r="BC8" s="3">
        <f t="shared" si="64"/>
        <v>0</v>
      </c>
      <c r="BD8" s="18">
        <f t="shared" si="34"/>
        <v>0</v>
      </c>
      <c r="BE8" s="18">
        <f t="shared" si="65"/>
        <v>3.2130550659246251</v>
      </c>
      <c r="BF8" s="39">
        <f t="shared" si="66"/>
        <v>0</v>
      </c>
      <c r="BG8" s="35"/>
      <c r="BH8" s="31"/>
      <c r="BI8" s="31"/>
      <c r="BJ8" s="3">
        <f t="shared" si="37"/>
        <v>0</v>
      </c>
      <c r="BK8" s="3">
        <f t="shared" si="38"/>
        <v>0</v>
      </c>
      <c r="BL8" s="3">
        <f t="shared" si="39"/>
        <v>0</v>
      </c>
      <c r="BM8" s="3">
        <f t="shared" si="67"/>
        <v>0</v>
      </c>
      <c r="BN8" s="18">
        <f t="shared" si="41"/>
        <v>0</v>
      </c>
      <c r="BO8" s="18">
        <f t="shared" si="68"/>
        <v>3.2130550659246251</v>
      </c>
      <c r="BP8" s="39">
        <f t="shared" si="69"/>
        <v>0</v>
      </c>
      <c r="BQ8" s="35"/>
      <c r="BR8" s="31"/>
      <c r="BS8" s="31"/>
      <c r="BT8" s="3">
        <f t="shared" si="44"/>
        <v>0</v>
      </c>
      <c r="BU8" s="3">
        <f t="shared" si="45"/>
        <v>0</v>
      </c>
      <c r="BV8" s="3">
        <f t="shared" si="46"/>
        <v>0</v>
      </c>
      <c r="BW8" s="3">
        <f t="shared" si="70"/>
        <v>0</v>
      </c>
      <c r="BX8" s="18">
        <f t="shared" si="48"/>
        <v>0</v>
      </c>
      <c r="BY8" s="18">
        <f t="shared" si="71"/>
        <v>3.2130550659246251</v>
      </c>
      <c r="BZ8" s="39">
        <f t="shared" si="72"/>
        <v>0</v>
      </c>
    </row>
    <row r="9" spans="2:78" ht="20" customHeight="1" x14ac:dyDescent="0.2">
      <c r="B9" s="10" t="s">
        <v>15</v>
      </c>
      <c r="C9" s="11">
        <v>5.4249999999999998</v>
      </c>
      <c r="D9" s="2"/>
      <c r="E9" s="29">
        <v>28</v>
      </c>
      <c r="F9" s="22">
        <f t="shared" si="51"/>
        <v>0.55460000000000009</v>
      </c>
      <c r="G9" s="22">
        <f t="shared" si="0"/>
        <v>5.7051670198862352</v>
      </c>
      <c r="H9" s="46">
        <f t="shared" si="1"/>
        <v>49601.549295774654</v>
      </c>
      <c r="I9" s="35"/>
      <c r="J9" s="31"/>
      <c r="K9" s="31"/>
      <c r="L9" s="3">
        <f t="shared" si="2"/>
        <v>0</v>
      </c>
      <c r="M9" s="3">
        <f t="shared" si="3"/>
        <v>0</v>
      </c>
      <c r="N9" s="3">
        <f t="shared" si="4"/>
        <v>0</v>
      </c>
      <c r="O9" s="3">
        <f t="shared" si="52"/>
        <v>0</v>
      </c>
      <c r="P9" s="18">
        <f t="shared" si="6"/>
        <v>0</v>
      </c>
      <c r="Q9" s="18">
        <f t="shared" si="53"/>
        <v>4.0220588306863307</v>
      </c>
      <c r="R9" s="39">
        <f t="shared" si="54"/>
        <v>0</v>
      </c>
      <c r="S9" s="35"/>
      <c r="T9" s="31"/>
      <c r="U9" s="31"/>
      <c r="V9" s="3">
        <f t="shared" si="9"/>
        <v>0</v>
      </c>
      <c r="W9" s="3">
        <f t="shared" si="10"/>
        <v>0</v>
      </c>
      <c r="X9" s="3">
        <f t="shared" si="11"/>
        <v>0</v>
      </c>
      <c r="Y9" s="3">
        <f t="shared" si="55"/>
        <v>0</v>
      </c>
      <c r="Z9" s="18">
        <f t="shared" si="13"/>
        <v>0</v>
      </c>
      <c r="AA9" s="18">
        <f t="shared" si="56"/>
        <v>4.0220588306863307</v>
      </c>
      <c r="AB9" s="39">
        <f t="shared" si="57"/>
        <v>0</v>
      </c>
      <c r="AC9" s="35"/>
      <c r="AD9" s="31"/>
      <c r="AE9" s="31"/>
      <c r="AF9" s="3">
        <f t="shared" si="16"/>
        <v>0</v>
      </c>
      <c r="AG9" s="3">
        <f t="shared" si="17"/>
        <v>0</v>
      </c>
      <c r="AH9" s="3">
        <f t="shared" si="18"/>
        <v>0</v>
      </c>
      <c r="AI9" s="3">
        <f t="shared" si="58"/>
        <v>0</v>
      </c>
      <c r="AJ9" s="18">
        <f t="shared" si="20"/>
        <v>0</v>
      </c>
      <c r="AK9" s="18">
        <f t="shared" si="59"/>
        <v>4.0220588306863307</v>
      </c>
      <c r="AL9" s="39">
        <f t="shared" si="60"/>
        <v>0</v>
      </c>
      <c r="AM9" s="35"/>
      <c r="AN9" s="31"/>
      <c r="AO9" s="31"/>
      <c r="AP9" s="3">
        <f t="shared" si="23"/>
        <v>0</v>
      </c>
      <c r="AQ9" s="3">
        <f t="shared" si="24"/>
        <v>0</v>
      </c>
      <c r="AR9" s="3">
        <f t="shared" si="25"/>
        <v>0</v>
      </c>
      <c r="AS9" s="3">
        <f t="shared" si="61"/>
        <v>0</v>
      </c>
      <c r="AT9" s="18">
        <f t="shared" si="27"/>
        <v>0</v>
      </c>
      <c r="AU9" s="18">
        <f t="shared" si="62"/>
        <v>4.0220588306863307</v>
      </c>
      <c r="AV9" s="39">
        <f t="shared" si="63"/>
        <v>0</v>
      </c>
      <c r="AW9" s="35"/>
      <c r="AX9" s="31"/>
      <c r="AY9" s="31"/>
      <c r="AZ9" s="3">
        <f t="shared" si="30"/>
        <v>0</v>
      </c>
      <c r="BA9" s="3">
        <f t="shared" si="31"/>
        <v>0</v>
      </c>
      <c r="BB9" s="3">
        <f t="shared" si="32"/>
        <v>0</v>
      </c>
      <c r="BC9" s="3">
        <f t="shared" si="64"/>
        <v>0</v>
      </c>
      <c r="BD9" s="18">
        <f t="shared" si="34"/>
        <v>0</v>
      </c>
      <c r="BE9" s="18">
        <f t="shared" si="65"/>
        <v>4.0220588306863307</v>
      </c>
      <c r="BF9" s="39">
        <f t="shared" si="66"/>
        <v>0</v>
      </c>
      <c r="BG9" s="35"/>
      <c r="BH9" s="31"/>
      <c r="BI9" s="31"/>
      <c r="BJ9" s="3">
        <f t="shared" si="37"/>
        <v>0</v>
      </c>
      <c r="BK9" s="3">
        <f t="shared" si="38"/>
        <v>0</v>
      </c>
      <c r="BL9" s="3">
        <f t="shared" si="39"/>
        <v>0</v>
      </c>
      <c r="BM9" s="3">
        <f t="shared" si="67"/>
        <v>0</v>
      </c>
      <c r="BN9" s="18">
        <f t="shared" si="41"/>
        <v>0</v>
      </c>
      <c r="BO9" s="18">
        <f t="shared" si="68"/>
        <v>4.0220588306863307</v>
      </c>
      <c r="BP9" s="39">
        <f t="shared" si="69"/>
        <v>0</v>
      </c>
      <c r="BQ9" s="35"/>
      <c r="BR9" s="31"/>
      <c r="BS9" s="31"/>
      <c r="BT9" s="3">
        <f t="shared" si="44"/>
        <v>0</v>
      </c>
      <c r="BU9" s="3">
        <f t="shared" si="45"/>
        <v>0</v>
      </c>
      <c r="BV9" s="3">
        <f t="shared" si="46"/>
        <v>0</v>
      </c>
      <c r="BW9" s="3">
        <f t="shared" si="70"/>
        <v>0</v>
      </c>
      <c r="BX9" s="18">
        <f t="shared" si="48"/>
        <v>0</v>
      </c>
      <c r="BY9" s="18">
        <f t="shared" si="71"/>
        <v>4.0220588306863307</v>
      </c>
      <c r="BZ9" s="39">
        <f t="shared" si="72"/>
        <v>0</v>
      </c>
    </row>
    <row r="10" spans="2:78" ht="20" customHeight="1" x14ac:dyDescent="0.2">
      <c r="B10" s="10" t="s">
        <v>7</v>
      </c>
      <c r="C10" s="11">
        <v>1.343</v>
      </c>
      <c r="D10" s="2"/>
      <c r="E10" s="29">
        <v>30</v>
      </c>
      <c r="F10" s="22">
        <f t="shared" si="51"/>
        <v>0.59460000000000002</v>
      </c>
      <c r="G10" s="22">
        <f t="shared" si="0"/>
        <v>6.1166467905235393</v>
      </c>
      <c r="H10" s="46">
        <f t="shared" si="1"/>
        <v>53179.014084507042</v>
      </c>
      <c r="I10" s="35"/>
      <c r="J10" s="31"/>
      <c r="K10" s="31"/>
      <c r="L10" s="3">
        <f t="shared" si="2"/>
        <v>0</v>
      </c>
      <c r="M10" s="3">
        <f t="shared" si="3"/>
        <v>0</v>
      </c>
      <c r="N10" s="3">
        <f t="shared" si="4"/>
        <v>0</v>
      </c>
      <c r="O10" s="3">
        <f t="shared" si="52"/>
        <v>0</v>
      </c>
      <c r="P10" s="18">
        <f t="shared" si="6"/>
        <v>0</v>
      </c>
      <c r="Q10" s="18">
        <f t="shared" si="53"/>
        <v>4.9565961774612797</v>
      </c>
      <c r="R10" s="39">
        <f t="shared" si="54"/>
        <v>0</v>
      </c>
      <c r="S10" s="35"/>
      <c r="T10" s="31"/>
      <c r="U10" s="31"/>
      <c r="V10" s="3">
        <f t="shared" si="9"/>
        <v>0</v>
      </c>
      <c r="W10" s="3">
        <f t="shared" si="10"/>
        <v>0</v>
      </c>
      <c r="X10" s="3">
        <f t="shared" si="11"/>
        <v>0</v>
      </c>
      <c r="Y10" s="3">
        <f t="shared" si="55"/>
        <v>0</v>
      </c>
      <c r="Z10" s="18">
        <f t="shared" si="13"/>
        <v>0</v>
      </c>
      <c r="AA10" s="18">
        <f t="shared" si="56"/>
        <v>4.9565961774612797</v>
      </c>
      <c r="AB10" s="39">
        <f t="shared" si="57"/>
        <v>0</v>
      </c>
      <c r="AC10" s="35"/>
      <c r="AD10" s="31"/>
      <c r="AE10" s="31"/>
      <c r="AF10" s="3">
        <f t="shared" si="16"/>
        <v>0</v>
      </c>
      <c r="AG10" s="3">
        <f t="shared" si="17"/>
        <v>0</v>
      </c>
      <c r="AH10" s="3">
        <f t="shared" si="18"/>
        <v>0</v>
      </c>
      <c r="AI10" s="3">
        <f t="shared" si="58"/>
        <v>0</v>
      </c>
      <c r="AJ10" s="18">
        <f t="shared" si="20"/>
        <v>0</v>
      </c>
      <c r="AK10" s="18">
        <f t="shared" si="59"/>
        <v>4.9565961774612797</v>
      </c>
      <c r="AL10" s="39">
        <f t="shared" si="60"/>
        <v>0</v>
      </c>
      <c r="AM10" s="35"/>
      <c r="AN10" s="31"/>
      <c r="AO10" s="31"/>
      <c r="AP10" s="3">
        <f t="shared" si="23"/>
        <v>0</v>
      </c>
      <c r="AQ10" s="3">
        <f t="shared" si="24"/>
        <v>0</v>
      </c>
      <c r="AR10" s="3">
        <f t="shared" si="25"/>
        <v>0</v>
      </c>
      <c r="AS10" s="3">
        <f t="shared" si="61"/>
        <v>0</v>
      </c>
      <c r="AT10" s="18">
        <f t="shared" si="27"/>
        <v>0</v>
      </c>
      <c r="AU10" s="18">
        <f t="shared" si="62"/>
        <v>4.9565961774612797</v>
      </c>
      <c r="AV10" s="39">
        <f t="shared" si="63"/>
        <v>0</v>
      </c>
      <c r="AW10" s="35"/>
      <c r="AX10" s="31"/>
      <c r="AY10" s="31"/>
      <c r="AZ10" s="3">
        <f t="shared" si="30"/>
        <v>0</v>
      </c>
      <c r="BA10" s="3">
        <f t="shared" si="31"/>
        <v>0</v>
      </c>
      <c r="BB10" s="3">
        <f t="shared" si="32"/>
        <v>0</v>
      </c>
      <c r="BC10" s="3">
        <f t="shared" si="64"/>
        <v>0</v>
      </c>
      <c r="BD10" s="18">
        <f t="shared" si="34"/>
        <v>0</v>
      </c>
      <c r="BE10" s="18">
        <f t="shared" si="65"/>
        <v>4.9565961774612797</v>
      </c>
      <c r="BF10" s="39">
        <f t="shared" si="66"/>
        <v>0</v>
      </c>
      <c r="BG10" s="35"/>
      <c r="BH10" s="31"/>
      <c r="BI10" s="31"/>
      <c r="BJ10" s="3">
        <f t="shared" si="37"/>
        <v>0</v>
      </c>
      <c r="BK10" s="3">
        <f t="shared" si="38"/>
        <v>0</v>
      </c>
      <c r="BL10" s="3">
        <f t="shared" si="39"/>
        <v>0</v>
      </c>
      <c r="BM10" s="3">
        <f t="shared" si="67"/>
        <v>0</v>
      </c>
      <c r="BN10" s="18">
        <f t="shared" si="41"/>
        <v>0</v>
      </c>
      <c r="BO10" s="18">
        <f t="shared" si="68"/>
        <v>4.9565961774612797</v>
      </c>
      <c r="BP10" s="39">
        <f t="shared" si="69"/>
        <v>0</v>
      </c>
      <c r="BQ10" s="35"/>
      <c r="BR10" s="31"/>
      <c r="BS10" s="31"/>
      <c r="BT10" s="3">
        <f t="shared" si="44"/>
        <v>0</v>
      </c>
      <c r="BU10" s="3">
        <f t="shared" si="45"/>
        <v>0</v>
      </c>
      <c r="BV10" s="3">
        <f t="shared" si="46"/>
        <v>0</v>
      </c>
      <c r="BW10" s="3">
        <f t="shared" si="70"/>
        <v>0</v>
      </c>
      <c r="BX10" s="18">
        <f t="shared" si="48"/>
        <v>0</v>
      </c>
      <c r="BY10" s="18">
        <f t="shared" si="71"/>
        <v>4.9565961774612797</v>
      </c>
      <c r="BZ10" s="39">
        <f t="shared" si="72"/>
        <v>0</v>
      </c>
    </row>
    <row r="11" spans="2:78" ht="20" customHeight="1" x14ac:dyDescent="0.2">
      <c r="B11" s="13" t="s">
        <v>8</v>
      </c>
      <c r="C11" s="11">
        <f>C9*C10</f>
        <v>7.2857749999999992</v>
      </c>
      <c r="D11" s="2"/>
      <c r="E11" s="29">
        <v>32</v>
      </c>
      <c r="F11" s="22">
        <f t="shared" si="51"/>
        <v>0.63460000000000005</v>
      </c>
      <c r="G11" s="22">
        <f t="shared" si="0"/>
        <v>6.5281265611608452</v>
      </c>
      <c r="H11" s="46">
        <f t="shared" si="1"/>
        <v>56756.478873239437</v>
      </c>
      <c r="I11" s="35"/>
      <c r="J11" s="31"/>
      <c r="K11" s="31"/>
      <c r="L11" s="3">
        <f t="shared" si="2"/>
        <v>0</v>
      </c>
      <c r="M11" s="3">
        <f t="shared" si="3"/>
        <v>0</v>
      </c>
      <c r="N11" s="3">
        <f t="shared" si="4"/>
        <v>0</v>
      </c>
      <c r="O11" s="3">
        <f t="shared" si="52"/>
        <v>0</v>
      </c>
      <c r="P11" s="18">
        <f t="shared" si="6"/>
        <v>0</v>
      </c>
      <c r="Q11" s="18">
        <f t="shared" si="53"/>
        <v>6.0257210970185504</v>
      </c>
      <c r="R11" s="39">
        <f t="shared" si="54"/>
        <v>0</v>
      </c>
      <c r="S11" s="35"/>
      <c r="T11" s="31"/>
      <c r="U11" s="31"/>
      <c r="V11" s="3">
        <f t="shared" si="9"/>
        <v>0</v>
      </c>
      <c r="W11" s="3">
        <f t="shared" si="10"/>
        <v>0</v>
      </c>
      <c r="X11" s="3">
        <f t="shared" si="11"/>
        <v>0</v>
      </c>
      <c r="Y11" s="3">
        <f t="shared" si="55"/>
        <v>0</v>
      </c>
      <c r="Z11" s="18">
        <f t="shared" si="13"/>
        <v>0</v>
      </c>
      <c r="AA11" s="18">
        <f t="shared" si="56"/>
        <v>6.0257210970185504</v>
      </c>
      <c r="AB11" s="39">
        <f t="shared" si="57"/>
        <v>0</v>
      </c>
      <c r="AC11" s="35"/>
      <c r="AD11" s="31"/>
      <c r="AE11" s="31"/>
      <c r="AF11" s="3">
        <f t="shared" si="16"/>
        <v>0</v>
      </c>
      <c r="AG11" s="3">
        <f t="shared" si="17"/>
        <v>0</v>
      </c>
      <c r="AH11" s="3">
        <f t="shared" si="18"/>
        <v>0</v>
      </c>
      <c r="AI11" s="3">
        <f t="shared" si="58"/>
        <v>0</v>
      </c>
      <c r="AJ11" s="18">
        <f t="shared" si="20"/>
        <v>0</v>
      </c>
      <c r="AK11" s="18">
        <f t="shared" si="59"/>
        <v>6.0257210970185504</v>
      </c>
      <c r="AL11" s="39">
        <f t="shared" si="60"/>
        <v>0</v>
      </c>
      <c r="AM11" s="35"/>
      <c r="AN11" s="31"/>
      <c r="AO11" s="31"/>
      <c r="AP11" s="3">
        <f t="shared" si="23"/>
        <v>0</v>
      </c>
      <c r="AQ11" s="3">
        <f t="shared" si="24"/>
        <v>0</v>
      </c>
      <c r="AR11" s="3">
        <f t="shared" si="25"/>
        <v>0</v>
      </c>
      <c r="AS11" s="3">
        <f t="shared" si="61"/>
        <v>0</v>
      </c>
      <c r="AT11" s="18">
        <f t="shared" si="27"/>
        <v>0</v>
      </c>
      <c r="AU11" s="18">
        <f t="shared" si="62"/>
        <v>6.0257210970185504</v>
      </c>
      <c r="AV11" s="39">
        <f t="shared" si="63"/>
        <v>0</v>
      </c>
      <c r="AW11" s="35"/>
      <c r="AX11" s="31"/>
      <c r="AY11" s="31"/>
      <c r="AZ11" s="3">
        <f t="shared" si="30"/>
        <v>0</v>
      </c>
      <c r="BA11" s="3">
        <f t="shared" si="31"/>
        <v>0</v>
      </c>
      <c r="BB11" s="3">
        <f t="shared" si="32"/>
        <v>0</v>
      </c>
      <c r="BC11" s="3">
        <f t="shared" si="64"/>
        <v>0</v>
      </c>
      <c r="BD11" s="18">
        <f t="shared" si="34"/>
        <v>0</v>
      </c>
      <c r="BE11" s="18">
        <f t="shared" si="65"/>
        <v>6.0257210970185504</v>
      </c>
      <c r="BF11" s="39">
        <f t="shared" si="66"/>
        <v>0</v>
      </c>
      <c r="BG11" s="35"/>
      <c r="BH11" s="31"/>
      <c r="BI11" s="31"/>
      <c r="BJ11" s="3">
        <f t="shared" si="37"/>
        <v>0</v>
      </c>
      <c r="BK11" s="3">
        <f t="shared" si="38"/>
        <v>0</v>
      </c>
      <c r="BL11" s="3">
        <f t="shared" si="39"/>
        <v>0</v>
      </c>
      <c r="BM11" s="3">
        <f t="shared" si="67"/>
        <v>0</v>
      </c>
      <c r="BN11" s="18">
        <f t="shared" si="41"/>
        <v>0</v>
      </c>
      <c r="BO11" s="18">
        <f t="shared" si="68"/>
        <v>6.0257210970185504</v>
      </c>
      <c r="BP11" s="39">
        <f t="shared" si="69"/>
        <v>0</v>
      </c>
      <c r="BQ11" s="35"/>
      <c r="BR11" s="31"/>
      <c r="BS11" s="31"/>
      <c r="BT11" s="3">
        <f t="shared" si="44"/>
        <v>0</v>
      </c>
      <c r="BU11" s="3">
        <f t="shared" si="45"/>
        <v>0</v>
      </c>
      <c r="BV11" s="3">
        <f t="shared" si="46"/>
        <v>0</v>
      </c>
      <c r="BW11" s="3">
        <f t="shared" si="70"/>
        <v>0</v>
      </c>
      <c r="BX11" s="18">
        <f t="shared" si="48"/>
        <v>0</v>
      </c>
      <c r="BY11" s="18">
        <f t="shared" si="71"/>
        <v>6.0257210970185504</v>
      </c>
      <c r="BZ11" s="39">
        <f t="shared" si="72"/>
        <v>0</v>
      </c>
    </row>
    <row r="12" spans="2:78" ht="20" customHeight="1" x14ac:dyDescent="0.2">
      <c r="B12" s="13" t="s">
        <v>17</v>
      </c>
      <c r="C12" s="11">
        <f>1*C9</f>
        <v>5.4249999999999998</v>
      </c>
      <c r="D12" s="2"/>
      <c r="E12" s="29">
        <v>34</v>
      </c>
      <c r="F12" s="22">
        <f t="shared" si="51"/>
        <v>0.67460000000000009</v>
      </c>
      <c r="G12" s="22">
        <f t="shared" si="0"/>
        <v>6.9396063317981502</v>
      </c>
      <c r="H12" s="46">
        <f t="shared" si="1"/>
        <v>60333.94366197184</v>
      </c>
      <c r="I12" s="35"/>
      <c r="J12" s="31"/>
      <c r="K12" s="31"/>
      <c r="L12" s="3">
        <f t="shared" si="2"/>
        <v>0</v>
      </c>
      <c r="M12" s="3">
        <f t="shared" si="3"/>
        <v>0</v>
      </c>
      <c r="N12" s="3">
        <f t="shared" si="4"/>
        <v>0</v>
      </c>
      <c r="O12" s="3">
        <f t="shared" si="52"/>
        <v>0</v>
      </c>
      <c r="P12" s="18">
        <f t="shared" si="6"/>
        <v>0</v>
      </c>
      <c r="Q12" s="18">
        <f t="shared" si="53"/>
        <v>7.2384875801272166</v>
      </c>
      <c r="R12" s="39">
        <f t="shared" si="54"/>
        <v>0</v>
      </c>
      <c r="S12" s="35"/>
      <c r="T12" s="31"/>
      <c r="U12" s="31"/>
      <c r="V12" s="3">
        <f t="shared" si="9"/>
        <v>0</v>
      </c>
      <c r="W12" s="3">
        <f t="shared" si="10"/>
        <v>0</v>
      </c>
      <c r="X12" s="3">
        <f t="shared" si="11"/>
        <v>0</v>
      </c>
      <c r="Y12" s="3">
        <f t="shared" si="55"/>
        <v>0</v>
      </c>
      <c r="Z12" s="18">
        <f t="shared" si="13"/>
        <v>0</v>
      </c>
      <c r="AA12" s="18">
        <f t="shared" si="56"/>
        <v>7.2384875801272166</v>
      </c>
      <c r="AB12" s="39">
        <f t="shared" si="57"/>
        <v>0</v>
      </c>
      <c r="AC12" s="35"/>
      <c r="AD12" s="31"/>
      <c r="AE12" s="31"/>
      <c r="AF12" s="3">
        <f t="shared" si="16"/>
        <v>0</v>
      </c>
      <c r="AG12" s="3">
        <f t="shared" si="17"/>
        <v>0</v>
      </c>
      <c r="AH12" s="3">
        <f t="shared" si="18"/>
        <v>0</v>
      </c>
      <c r="AI12" s="3">
        <f t="shared" si="58"/>
        <v>0</v>
      </c>
      <c r="AJ12" s="18">
        <f t="shared" si="20"/>
        <v>0</v>
      </c>
      <c r="AK12" s="18">
        <f t="shared" si="59"/>
        <v>7.2384875801272166</v>
      </c>
      <c r="AL12" s="39">
        <f t="shared" si="60"/>
        <v>0</v>
      </c>
      <c r="AM12" s="35"/>
      <c r="AN12" s="31"/>
      <c r="AO12" s="31"/>
      <c r="AP12" s="3">
        <f t="shared" si="23"/>
        <v>0</v>
      </c>
      <c r="AQ12" s="3">
        <f t="shared" si="24"/>
        <v>0</v>
      </c>
      <c r="AR12" s="3">
        <f t="shared" si="25"/>
        <v>0</v>
      </c>
      <c r="AS12" s="3">
        <f t="shared" si="61"/>
        <v>0</v>
      </c>
      <c r="AT12" s="18">
        <f t="shared" si="27"/>
        <v>0</v>
      </c>
      <c r="AU12" s="18">
        <f t="shared" si="62"/>
        <v>7.2384875801272166</v>
      </c>
      <c r="AV12" s="39">
        <f t="shared" si="63"/>
        <v>0</v>
      </c>
      <c r="AW12" s="35"/>
      <c r="AX12" s="31"/>
      <c r="AY12" s="31"/>
      <c r="AZ12" s="3">
        <f t="shared" si="30"/>
        <v>0</v>
      </c>
      <c r="BA12" s="3">
        <f t="shared" si="31"/>
        <v>0</v>
      </c>
      <c r="BB12" s="3">
        <f t="shared" si="32"/>
        <v>0</v>
      </c>
      <c r="BC12" s="3">
        <f t="shared" si="64"/>
        <v>0</v>
      </c>
      <c r="BD12" s="18">
        <f t="shared" si="34"/>
        <v>0</v>
      </c>
      <c r="BE12" s="18">
        <f t="shared" si="65"/>
        <v>7.2384875801272166</v>
      </c>
      <c r="BF12" s="39">
        <f t="shared" si="66"/>
        <v>0</v>
      </c>
      <c r="BG12" s="35"/>
      <c r="BH12" s="31"/>
      <c r="BI12" s="31"/>
      <c r="BJ12" s="3">
        <f t="shared" si="37"/>
        <v>0</v>
      </c>
      <c r="BK12" s="3">
        <f t="shared" si="38"/>
        <v>0</v>
      </c>
      <c r="BL12" s="3">
        <f t="shared" si="39"/>
        <v>0</v>
      </c>
      <c r="BM12" s="3">
        <f t="shared" si="67"/>
        <v>0</v>
      </c>
      <c r="BN12" s="18">
        <f t="shared" si="41"/>
        <v>0</v>
      </c>
      <c r="BO12" s="18">
        <f t="shared" si="68"/>
        <v>7.2384875801272166</v>
      </c>
      <c r="BP12" s="39">
        <f t="shared" si="69"/>
        <v>0</v>
      </c>
      <c r="BQ12" s="35"/>
      <c r="BR12" s="31"/>
      <c r="BS12" s="31"/>
      <c r="BT12" s="3">
        <f t="shared" si="44"/>
        <v>0</v>
      </c>
      <c r="BU12" s="3">
        <f t="shared" si="45"/>
        <v>0</v>
      </c>
      <c r="BV12" s="3">
        <f t="shared" si="46"/>
        <v>0</v>
      </c>
      <c r="BW12" s="3">
        <f t="shared" si="70"/>
        <v>0</v>
      </c>
      <c r="BX12" s="18">
        <f t="shared" si="48"/>
        <v>0</v>
      </c>
      <c r="BY12" s="18">
        <f t="shared" si="71"/>
        <v>7.2384875801272166</v>
      </c>
      <c r="BZ12" s="39">
        <f t="shared" si="72"/>
        <v>0</v>
      </c>
    </row>
    <row r="13" spans="2:78" ht="20" customHeight="1" x14ac:dyDescent="0.2">
      <c r="B13" s="27" t="s">
        <v>22</v>
      </c>
      <c r="C13" s="28">
        <v>0.02</v>
      </c>
      <c r="D13" s="2"/>
      <c r="E13" s="29">
        <v>36</v>
      </c>
      <c r="F13" s="22">
        <f t="shared" si="51"/>
        <v>0.71460000000000001</v>
      </c>
      <c r="G13" s="22">
        <f t="shared" si="0"/>
        <v>7.3510861024354552</v>
      </c>
      <c r="H13" s="46">
        <f t="shared" si="1"/>
        <v>63911.408450704221</v>
      </c>
      <c r="I13" s="35"/>
      <c r="J13" s="31"/>
      <c r="K13" s="31"/>
      <c r="L13" s="3">
        <f t="shared" si="2"/>
        <v>0</v>
      </c>
      <c r="M13" s="3">
        <f t="shared" si="3"/>
        <v>0</v>
      </c>
      <c r="N13" s="3">
        <f t="shared" si="4"/>
        <v>0</v>
      </c>
      <c r="O13" s="3">
        <f t="shared" si="52"/>
        <v>0</v>
      </c>
      <c r="P13" s="18">
        <f t="shared" si="6"/>
        <v>0</v>
      </c>
      <c r="Q13" s="18">
        <f t="shared" si="53"/>
        <v>8.6039496175563563</v>
      </c>
      <c r="R13" s="39">
        <f t="shared" si="54"/>
        <v>0</v>
      </c>
      <c r="S13" s="35"/>
      <c r="T13" s="31"/>
      <c r="U13" s="31"/>
      <c r="V13" s="3">
        <f t="shared" si="9"/>
        <v>0</v>
      </c>
      <c r="W13" s="3">
        <f t="shared" si="10"/>
        <v>0</v>
      </c>
      <c r="X13" s="3">
        <f t="shared" si="11"/>
        <v>0</v>
      </c>
      <c r="Y13" s="3">
        <f t="shared" si="55"/>
        <v>0</v>
      </c>
      <c r="Z13" s="18">
        <f t="shared" si="13"/>
        <v>0</v>
      </c>
      <c r="AA13" s="18">
        <f t="shared" si="56"/>
        <v>8.6039496175563563</v>
      </c>
      <c r="AB13" s="39">
        <f t="shared" si="57"/>
        <v>0</v>
      </c>
      <c r="AC13" s="35"/>
      <c r="AD13" s="31"/>
      <c r="AE13" s="31"/>
      <c r="AF13" s="3">
        <f t="shared" si="16"/>
        <v>0</v>
      </c>
      <c r="AG13" s="3">
        <f t="shared" si="17"/>
        <v>0</v>
      </c>
      <c r="AH13" s="3">
        <f t="shared" si="18"/>
        <v>0</v>
      </c>
      <c r="AI13" s="3">
        <f t="shared" si="58"/>
        <v>0</v>
      </c>
      <c r="AJ13" s="18">
        <f t="shared" si="20"/>
        <v>0</v>
      </c>
      <c r="AK13" s="18">
        <f t="shared" si="59"/>
        <v>8.6039496175563563</v>
      </c>
      <c r="AL13" s="39">
        <f t="shared" si="60"/>
        <v>0</v>
      </c>
      <c r="AM13" s="35"/>
      <c r="AN13" s="31"/>
      <c r="AO13" s="31"/>
      <c r="AP13" s="3">
        <f t="shared" si="23"/>
        <v>0</v>
      </c>
      <c r="AQ13" s="3">
        <f t="shared" si="24"/>
        <v>0</v>
      </c>
      <c r="AR13" s="3">
        <f t="shared" si="25"/>
        <v>0</v>
      </c>
      <c r="AS13" s="3">
        <f t="shared" si="61"/>
        <v>0</v>
      </c>
      <c r="AT13" s="18">
        <f t="shared" si="27"/>
        <v>0</v>
      </c>
      <c r="AU13" s="18">
        <f t="shared" si="62"/>
        <v>8.6039496175563563</v>
      </c>
      <c r="AV13" s="39">
        <f t="shared" si="63"/>
        <v>0</v>
      </c>
      <c r="AW13" s="35"/>
      <c r="AX13" s="31"/>
      <c r="AY13" s="31"/>
      <c r="AZ13" s="3">
        <f t="shared" si="30"/>
        <v>0</v>
      </c>
      <c r="BA13" s="3">
        <f t="shared" si="31"/>
        <v>0</v>
      </c>
      <c r="BB13" s="3">
        <f t="shared" si="32"/>
        <v>0</v>
      </c>
      <c r="BC13" s="3">
        <f t="shared" si="64"/>
        <v>0</v>
      </c>
      <c r="BD13" s="18">
        <f t="shared" si="34"/>
        <v>0</v>
      </c>
      <c r="BE13" s="18">
        <f t="shared" si="65"/>
        <v>8.6039496175563563</v>
      </c>
      <c r="BF13" s="39">
        <f t="shared" si="66"/>
        <v>0</v>
      </c>
      <c r="BG13" s="35"/>
      <c r="BH13" s="31"/>
      <c r="BI13" s="31"/>
      <c r="BJ13" s="3">
        <f t="shared" si="37"/>
        <v>0</v>
      </c>
      <c r="BK13" s="3">
        <f t="shared" si="38"/>
        <v>0</v>
      </c>
      <c r="BL13" s="3">
        <f t="shared" si="39"/>
        <v>0</v>
      </c>
      <c r="BM13" s="3">
        <f t="shared" si="67"/>
        <v>0</v>
      </c>
      <c r="BN13" s="18">
        <f t="shared" si="41"/>
        <v>0</v>
      </c>
      <c r="BO13" s="18">
        <f t="shared" si="68"/>
        <v>8.6039496175563563</v>
      </c>
      <c r="BP13" s="39">
        <f t="shared" si="69"/>
        <v>0</v>
      </c>
      <c r="BQ13" s="35"/>
      <c r="BR13" s="31"/>
      <c r="BS13" s="31"/>
      <c r="BT13" s="3">
        <f t="shared" si="44"/>
        <v>0</v>
      </c>
      <c r="BU13" s="3">
        <f t="shared" si="45"/>
        <v>0</v>
      </c>
      <c r="BV13" s="3">
        <f t="shared" si="46"/>
        <v>0</v>
      </c>
      <c r="BW13" s="3">
        <f t="shared" si="70"/>
        <v>0</v>
      </c>
      <c r="BX13" s="18">
        <f t="shared" si="48"/>
        <v>0</v>
      </c>
      <c r="BY13" s="18">
        <f t="shared" si="71"/>
        <v>8.6039496175563563</v>
      </c>
      <c r="BZ13" s="39">
        <f t="shared" si="72"/>
        <v>0</v>
      </c>
    </row>
    <row r="14" spans="2:78" ht="20" customHeight="1" thickBot="1" x14ac:dyDescent="0.25">
      <c r="B14" s="14" t="s">
        <v>16</v>
      </c>
      <c r="C14" s="15">
        <f>1/(2*PI())*SQRT($C$2/(C11+C12))</f>
        <v>1.0934772232751386</v>
      </c>
      <c r="D14" s="2"/>
      <c r="E14" s="29">
        <v>38</v>
      </c>
      <c r="F14" s="22">
        <f t="shared" si="51"/>
        <v>0.75460000000000005</v>
      </c>
      <c r="G14" s="22">
        <f t="shared" si="0"/>
        <v>7.7625658730727602</v>
      </c>
      <c r="H14" s="46">
        <f t="shared" si="1"/>
        <v>67488.873239436623</v>
      </c>
      <c r="I14" s="35"/>
      <c r="J14" s="31"/>
      <c r="K14" s="31"/>
      <c r="L14" s="3">
        <f t="shared" si="2"/>
        <v>0</v>
      </c>
      <c r="M14" s="3">
        <f t="shared" si="3"/>
        <v>0</v>
      </c>
      <c r="N14" s="3">
        <f t="shared" si="4"/>
        <v>0</v>
      </c>
      <c r="O14" s="3">
        <f t="shared" si="52"/>
        <v>0</v>
      </c>
      <c r="P14" s="18">
        <f t="shared" si="6"/>
        <v>0</v>
      </c>
      <c r="Q14" s="18">
        <f t="shared" si="53"/>
        <v>10.131161200075049</v>
      </c>
      <c r="R14" s="39">
        <f t="shared" si="54"/>
        <v>0</v>
      </c>
      <c r="S14" s="35"/>
      <c r="T14" s="31"/>
      <c r="U14" s="31"/>
      <c r="V14" s="3">
        <f t="shared" si="9"/>
        <v>0</v>
      </c>
      <c r="W14" s="3">
        <f t="shared" si="10"/>
        <v>0</v>
      </c>
      <c r="X14" s="3">
        <f t="shared" si="11"/>
        <v>0</v>
      </c>
      <c r="Y14" s="3">
        <f t="shared" si="55"/>
        <v>0</v>
      </c>
      <c r="Z14" s="18">
        <f t="shared" si="13"/>
        <v>0</v>
      </c>
      <c r="AA14" s="18">
        <f t="shared" si="56"/>
        <v>10.131161200075049</v>
      </c>
      <c r="AB14" s="39">
        <f t="shared" si="57"/>
        <v>0</v>
      </c>
      <c r="AC14" s="35"/>
      <c r="AD14" s="31"/>
      <c r="AE14" s="31"/>
      <c r="AF14" s="3">
        <f t="shared" si="16"/>
        <v>0</v>
      </c>
      <c r="AG14" s="3">
        <f t="shared" si="17"/>
        <v>0</v>
      </c>
      <c r="AH14" s="3">
        <f t="shared" si="18"/>
        <v>0</v>
      </c>
      <c r="AI14" s="3">
        <f t="shared" si="58"/>
        <v>0</v>
      </c>
      <c r="AJ14" s="18">
        <f t="shared" si="20"/>
        <v>0</v>
      </c>
      <c r="AK14" s="18">
        <f t="shared" si="59"/>
        <v>10.131161200075049</v>
      </c>
      <c r="AL14" s="39">
        <f t="shared" si="60"/>
        <v>0</v>
      </c>
      <c r="AM14" s="35"/>
      <c r="AN14" s="31"/>
      <c r="AO14" s="31"/>
      <c r="AP14" s="3">
        <f t="shared" si="23"/>
        <v>0</v>
      </c>
      <c r="AQ14" s="3">
        <f t="shared" si="24"/>
        <v>0</v>
      </c>
      <c r="AR14" s="3">
        <f t="shared" si="25"/>
        <v>0</v>
      </c>
      <c r="AS14" s="3">
        <f t="shared" si="61"/>
        <v>0</v>
      </c>
      <c r="AT14" s="18">
        <f t="shared" si="27"/>
        <v>0</v>
      </c>
      <c r="AU14" s="18">
        <f t="shared" si="62"/>
        <v>10.131161200075049</v>
      </c>
      <c r="AV14" s="39">
        <f t="shared" si="63"/>
        <v>0</v>
      </c>
      <c r="AW14" s="35"/>
      <c r="AX14" s="31"/>
      <c r="AY14" s="31"/>
      <c r="AZ14" s="3">
        <f t="shared" si="30"/>
        <v>0</v>
      </c>
      <c r="BA14" s="3">
        <f t="shared" si="31"/>
        <v>0</v>
      </c>
      <c r="BB14" s="3">
        <f t="shared" si="32"/>
        <v>0</v>
      </c>
      <c r="BC14" s="3">
        <f t="shared" si="64"/>
        <v>0</v>
      </c>
      <c r="BD14" s="18">
        <f t="shared" si="34"/>
        <v>0</v>
      </c>
      <c r="BE14" s="18">
        <f t="shared" si="65"/>
        <v>10.131161200075049</v>
      </c>
      <c r="BF14" s="39">
        <f t="shared" si="66"/>
        <v>0</v>
      </c>
      <c r="BG14" s="35"/>
      <c r="BH14" s="31"/>
      <c r="BI14" s="31"/>
      <c r="BJ14" s="3">
        <f t="shared" si="37"/>
        <v>0</v>
      </c>
      <c r="BK14" s="3">
        <f t="shared" si="38"/>
        <v>0</v>
      </c>
      <c r="BL14" s="3">
        <f t="shared" si="39"/>
        <v>0</v>
      </c>
      <c r="BM14" s="3">
        <f t="shared" si="67"/>
        <v>0</v>
      </c>
      <c r="BN14" s="18">
        <f t="shared" si="41"/>
        <v>0</v>
      </c>
      <c r="BO14" s="18">
        <f t="shared" si="68"/>
        <v>10.131161200075049</v>
      </c>
      <c r="BP14" s="39">
        <f t="shared" si="69"/>
        <v>0</v>
      </c>
      <c r="BQ14" s="35"/>
      <c r="BR14" s="31"/>
      <c r="BS14" s="31"/>
      <c r="BT14" s="3">
        <f t="shared" si="44"/>
        <v>0</v>
      </c>
      <c r="BU14" s="3">
        <f t="shared" si="45"/>
        <v>0</v>
      </c>
      <c r="BV14" s="3">
        <f t="shared" si="46"/>
        <v>0</v>
      </c>
      <c r="BW14" s="3">
        <f t="shared" si="70"/>
        <v>0</v>
      </c>
      <c r="BX14" s="18">
        <f t="shared" si="48"/>
        <v>0</v>
      </c>
      <c r="BY14" s="18">
        <f t="shared" si="71"/>
        <v>10.131161200075049</v>
      </c>
      <c r="BZ14" s="39">
        <f t="shared" si="72"/>
        <v>0</v>
      </c>
    </row>
    <row r="15" spans="2:78" ht="20" customHeight="1" x14ac:dyDescent="0.2">
      <c r="B15" s="2"/>
      <c r="C15" s="2"/>
      <c r="D15" s="2"/>
      <c r="E15" s="29">
        <v>40</v>
      </c>
      <c r="F15" s="22">
        <f t="shared" si="51"/>
        <v>0.79460000000000008</v>
      </c>
      <c r="G15" s="22">
        <f t="shared" si="0"/>
        <v>8.1740456437100661</v>
      </c>
      <c r="H15" s="46">
        <f t="shared" si="1"/>
        <v>71066.338028169019</v>
      </c>
      <c r="I15" s="35"/>
      <c r="J15" s="31"/>
      <c r="K15" s="31"/>
      <c r="L15" s="3">
        <f t="shared" si="2"/>
        <v>0</v>
      </c>
      <c r="M15" s="3">
        <f t="shared" si="3"/>
        <v>0</v>
      </c>
      <c r="N15" s="3">
        <f t="shared" si="4"/>
        <v>0</v>
      </c>
      <c r="O15" s="3">
        <f t="shared" si="52"/>
        <v>0</v>
      </c>
      <c r="P15" s="18">
        <f t="shared" si="6"/>
        <v>0</v>
      </c>
      <c r="Q15" s="18">
        <f t="shared" si="53"/>
        <v>11.829176318452365</v>
      </c>
      <c r="R15" s="39">
        <f t="shared" si="54"/>
        <v>0</v>
      </c>
      <c r="S15" s="35"/>
      <c r="T15" s="31"/>
      <c r="U15" s="31"/>
      <c r="V15" s="3">
        <f t="shared" si="9"/>
        <v>0</v>
      </c>
      <c r="W15" s="3">
        <f t="shared" si="10"/>
        <v>0</v>
      </c>
      <c r="X15" s="3">
        <f t="shared" si="11"/>
        <v>0</v>
      </c>
      <c r="Y15" s="3">
        <f t="shared" si="55"/>
        <v>0</v>
      </c>
      <c r="Z15" s="18">
        <f t="shared" si="13"/>
        <v>0</v>
      </c>
      <c r="AA15" s="18">
        <f t="shared" si="56"/>
        <v>11.829176318452365</v>
      </c>
      <c r="AB15" s="39">
        <f t="shared" si="57"/>
        <v>0</v>
      </c>
      <c r="AC15" s="35"/>
      <c r="AD15" s="31"/>
      <c r="AE15" s="31"/>
      <c r="AF15" s="3">
        <f t="shared" si="16"/>
        <v>0</v>
      </c>
      <c r="AG15" s="3">
        <f t="shared" si="17"/>
        <v>0</v>
      </c>
      <c r="AH15" s="3">
        <f t="shared" si="18"/>
        <v>0</v>
      </c>
      <c r="AI15" s="3">
        <f t="shared" si="58"/>
        <v>0</v>
      </c>
      <c r="AJ15" s="18">
        <f t="shared" si="20"/>
        <v>0</v>
      </c>
      <c r="AK15" s="18">
        <f t="shared" si="59"/>
        <v>11.829176318452365</v>
      </c>
      <c r="AL15" s="39">
        <f t="shared" si="60"/>
        <v>0</v>
      </c>
      <c r="AM15" s="35"/>
      <c r="AN15" s="31"/>
      <c r="AO15" s="31"/>
      <c r="AP15" s="3">
        <f t="shared" si="23"/>
        <v>0</v>
      </c>
      <c r="AQ15" s="3">
        <f t="shared" si="24"/>
        <v>0</v>
      </c>
      <c r="AR15" s="3">
        <f t="shared" si="25"/>
        <v>0</v>
      </c>
      <c r="AS15" s="3">
        <f t="shared" si="61"/>
        <v>0</v>
      </c>
      <c r="AT15" s="18">
        <f t="shared" si="27"/>
        <v>0</v>
      </c>
      <c r="AU15" s="18">
        <f t="shared" si="62"/>
        <v>11.829176318452365</v>
      </c>
      <c r="AV15" s="39">
        <f t="shared" si="63"/>
        <v>0</v>
      </c>
      <c r="AW15" s="35"/>
      <c r="AX15" s="31"/>
      <c r="AY15" s="31"/>
      <c r="AZ15" s="3">
        <f t="shared" si="30"/>
        <v>0</v>
      </c>
      <c r="BA15" s="3">
        <f t="shared" si="31"/>
        <v>0</v>
      </c>
      <c r="BB15" s="3">
        <f t="shared" si="32"/>
        <v>0</v>
      </c>
      <c r="BC15" s="3">
        <f t="shared" si="64"/>
        <v>0</v>
      </c>
      <c r="BD15" s="18">
        <f t="shared" si="34"/>
        <v>0</v>
      </c>
      <c r="BE15" s="18">
        <f t="shared" si="65"/>
        <v>11.829176318452365</v>
      </c>
      <c r="BF15" s="39">
        <f t="shared" si="66"/>
        <v>0</v>
      </c>
      <c r="BG15" s="35"/>
      <c r="BH15" s="31"/>
      <c r="BI15" s="31"/>
      <c r="BJ15" s="3">
        <f t="shared" si="37"/>
        <v>0</v>
      </c>
      <c r="BK15" s="3">
        <f t="shared" si="38"/>
        <v>0</v>
      </c>
      <c r="BL15" s="3">
        <f t="shared" si="39"/>
        <v>0</v>
      </c>
      <c r="BM15" s="3">
        <f t="shared" si="67"/>
        <v>0</v>
      </c>
      <c r="BN15" s="18">
        <f t="shared" si="41"/>
        <v>0</v>
      </c>
      <c r="BO15" s="18">
        <f t="shared" si="68"/>
        <v>11.829176318452365</v>
      </c>
      <c r="BP15" s="39">
        <f t="shared" si="69"/>
        <v>0</v>
      </c>
      <c r="BQ15" s="35"/>
      <c r="BR15" s="31"/>
      <c r="BS15" s="31"/>
      <c r="BT15" s="3">
        <f t="shared" si="44"/>
        <v>0</v>
      </c>
      <c r="BU15" s="3">
        <f t="shared" si="45"/>
        <v>0</v>
      </c>
      <c r="BV15" s="3">
        <f t="shared" si="46"/>
        <v>0</v>
      </c>
      <c r="BW15" s="3">
        <f t="shared" si="70"/>
        <v>0</v>
      </c>
      <c r="BX15" s="18">
        <f t="shared" si="48"/>
        <v>0</v>
      </c>
      <c r="BY15" s="18">
        <f t="shared" si="71"/>
        <v>11.829176318452365</v>
      </c>
      <c r="BZ15" s="39">
        <f t="shared" si="72"/>
        <v>0</v>
      </c>
    </row>
    <row r="16" spans="2:78" ht="20" customHeight="1" x14ac:dyDescent="0.2">
      <c r="B16" s="2"/>
      <c r="C16" s="2"/>
      <c r="D16" s="2"/>
      <c r="E16" s="29">
        <v>42</v>
      </c>
      <c r="F16" s="22">
        <f t="shared" si="51"/>
        <v>0.83460000000000001</v>
      </c>
      <c r="G16" s="22">
        <f t="shared" si="0"/>
        <v>8.5855254143473694</v>
      </c>
      <c r="H16" s="46">
        <f t="shared" si="1"/>
        <v>74643.8028169014</v>
      </c>
      <c r="I16" s="35"/>
      <c r="J16" s="31"/>
      <c r="K16" s="31"/>
      <c r="L16" s="3">
        <f t="shared" si="2"/>
        <v>0</v>
      </c>
      <c r="M16" s="3">
        <f t="shared" si="3"/>
        <v>0</v>
      </c>
      <c r="N16" s="3">
        <f t="shared" si="4"/>
        <v>0</v>
      </c>
      <c r="O16" s="3">
        <f t="shared" si="52"/>
        <v>0</v>
      </c>
      <c r="P16" s="18">
        <f t="shared" si="6"/>
        <v>0</v>
      </c>
      <c r="Q16" s="18">
        <f t="shared" si="53"/>
        <v>13.707048963457382</v>
      </c>
      <c r="R16" s="39">
        <f t="shared" si="54"/>
        <v>0</v>
      </c>
      <c r="S16" s="35"/>
      <c r="T16" s="31"/>
      <c r="U16" s="31"/>
      <c r="V16" s="3">
        <f t="shared" si="9"/>
        <v>0</v>
      </c>
      <c r="W16" s="3">
        <f t="shared" si="10"/>
        <v>0</v>
      </c>
      <c r="X16" s="3">
        <f t="shared" si="11"/>
        <v>0</v>
      </c>
      <c r="Y16" s="3">
        <f t="shared" si="55"/>
        <v>0</v>
      </c>
      <c r="Z16" s="18">
        <f t="shared" si="13"/>
        <v>0</v>
      </c>
      <c r="AA16" s="18">
        <f t="shared" si="56"/>
        <v>13.707048963457382</v>
      </c>
      <c r="AB16" s="39">
        <f t="shared" si="57"/>
        <v>0</v>
      </c>
      <c r="AC16" s="35"/>
      <c r="AD16" s="31"/>
      <c r="AE16" s="31"/>
      <c r="AF16" s="3">
        <f t="shared" si="16"/>
        <v>0</v>
      </c>
      <c r="AG16" s="3">
        <f t="shared" si="17"/>
        <v>0</v>
      </c>
      <c r="AH16" s="3">
        <f t="shared" si="18"/>
        <v>0</v>
      </c>
      <c r="AI16" s="3">
        <f t="shared" si="58"/>
        <v>0</v>
      </c>
      <c r="AJ16" s="18">
        <f t="shared" si="20"/>
        <v>0</v>
      </c>
      <c r="AK16" s="18">
        <f t="shared" si="59"/>
        <v>13.707048963457382</v>
      </c>
      <c r="AL16" s="39">
        <f t="shared" si="60"/>
        <v>0</v>
      </c>
      <c r="AM16" s="35"/>
      <c r="AN16" s="31"/>
      <c r="AO16" s="31"/>
      <c r="AP16" s="3">
        <f t="shared" si="23"/>
        <v>0</v>
      </c>
      <c r="AQ16" s="3">
        <f t="shared" si="24"/>
        <v>0</v>
      </c>
      <c r="AR16" s="3">
        <f t="shared" si="25"/>
        <v>0</v>
      </c>
      <c r="AS16" s="3">
        <f t="shared" si="61"/>
        <v>0</v>
      </c>
      <c r="AT16" s="18">
        <f t="shared" si="27"/>
        <v>0</v>
      </c>
      <c r="AU16" s="18">
        <f t="shared" si="62"/>
        <v>13.707048963457382</v>
      </c>
      <c r="AV16" s="39">
        <f t="shared" si="63"/>
        <v>0</v>
      </c>
      <c r="AW16" s="35"/>
      <c r="AX16" s="31"/>
      <c r="AY16" s="31"/>
      <c r="AZ16" s="3">
        <f t="shared" si="30"/>
        <v>0</v>
      </c>
      <c r="BA16" s="3">
        <f t="shared" si="31"/>
        <v>0</v>
      </c>
      <c r="BB16" s="3">
        <f t="shared" si="32"/>
        <v>0</v>
      </c>
      <c r="BC16" s="3">
        <f t="shared" si="64"/>
        <v>0</v>
      </c>
      <c r="BD16" s="18">
        <f t="shared" si="34"/>
        <v>0</v>
      </c>
      <c r="BE16" s="18">
        <f t="shared" si="65"/>
        <v>13.707048963457382</v>
      </c>
      <c r="BF16" s="39">
        <f t="shared" si="66"/>
        <v>0</v>
      </c>
      <c r="BG16" s="35"/>
      <c r="BH16" s="31"/>
      <c r="BI16" s="31"/>
      <c r="BJ16" s="3">
        <f t="shared" si="37"/>
        <v>0</v>
      </c>
      <c r="BK16" s="3">
        <f t="shared" si="38"/>
        <v>0</v>
      </c>
      <c r="BL16" s="3">
        <f t="shared" si="39"/>
        <v>0</v>
      </c>
      <c r="BM16" s="3">
        <f t="shared" si="67"/>
        <v>0</v>
      </c>
      <c r="BN16" s="18">
        <f t="shared" si="41"/>
        <v>0</v>
      </c>
      <c r="BO16" s="18">
        <f t="shared" si="68"/>
        <v>13.707048963457382</v>
      </c>
      <c r="BP16" s="39">
        <f t="shared" si="69"/>
        <v>0</v>
      </c>
      <c r="BQ16" s="35"/>
      <c r="BR16" s="31"/>
      <c r="BS16" s="31"/>
      <c r="BT16" s="3">
        <f t="shared" si="44"/>
        <v>0</v>
      </c>
      <c r="BU16" s="3">
        <f t="shared" si="45"/>
        <v>0</v>
      </c>
      <c r="BV16" s="3">
        <f t="shared" si="46"/>
        <v>0</v>
      </c>
      <c r="BW16" s="3">
        <f t="shared" si="70"/>
        <v>0</v>
      </c>
      <c r="BX16" s="18">
        <f t="shared" si="48"/>
        <v>0</v>
      </c>
      <c r="BY16" s="18">
        <f t="shared" si="71"/>
        <v>13.707048963457382</v>
      </c>
      <c r="BZ16" s="39">
        <f t="shared" si="72"/>
        <v>0</v>
      </c>
    </row>
    <row r="17" spans="2:78" ht="20" customHeight="1" x14ac:dyDescent="0.2">
      <c r="B17" s="2"/>
      <c r="C17" s="2"/>
      <c r="D17" s="2"/>
      <c r="E17" s="29">
        <v>44</v>
      </c>
      <c r="F17" s="22">
        <f t="shared" si="51"/>
        <v>0.87460000000000004</v>
      </c>
      <c r="G17" s="22">
        <f t="shared" si="0"/>
        <v>8.9970051849846762</v>
      </c>
      <c r="H17" s="46">
        <f t="shared" si="1"/>
        <v>78221.267605633795</v>
      </c>
      <c r="I17" s="35"/>
      <c r="J17" s="31"/>
      <c r="K17" s="31"/>
      <c r="L17" s="3">
        <f t="shared" si="2"/>
        <v>0</v>
      </c>
      <c r="M17" s="3">
        <f t="shared" si="3"/>
        <v>0</v>
      </c>
      <c r="N17" s="3">
        <f t="shared" si="4"/>
        <v>0</v>
      </c>
      <c r="O17" s="3">
        <f t="shared" si="52"/>
        <v>0</v>
      </c>
      <c r="P17" s="18">
        <f t="shared" si="6"/>
        <v>0</v>
      </c>
      <c r="Q17" s="18">
        <f t="shared" si="53"/>
        <v>15.773833125859181</v>
      </c>
      <c r="R17" s="39">
        <f t="shared" si="54"/>
        <v>0</v>
      </c>
      <c r="S17" s="35"/>
      <c r="T17" s="31"/>
      <c r="U17" s="31"/>
      <c r="V17" s="3">
        <f t="shared" si="9"/>
        <v>0</v>
      </c>
      <c r="W17" s="3">
        <f t="shared" si="10"/>
        <v>0</v>
      </c>
      <c r="X17" s="3">
        <f t="shared" si="11"/>
        <v>0</v>
      </c>
      <c r="Y17" s="3">
        <f t="shared" si="55"/>
        <v>0</v>
      </c>
      <c r="Z17" s="18">
        <f t="shared" si="13"/>
        <v>0</v>
      </c>
      <c r="AA17" s="18">
        <f t="shared" si="56"/>
        <v>15.773833125859181</v>
      </c>
      <c r="AB17" s="39">
        <f t="shared" si="57"/>
        <v>0</v>
      </c>
      <c r="AC17" s="35"/>
      <c r="AD17" s="31"/>
      <c r="AE17" s="31"/>
      <c r="AF17" s="3">
        <f t="shared" si="16"/>
        <v>0</v>
      </c>
      <c r="AG17" s="3">
        <f t="shared" si="17"/>
        <v>0</v>
      </c>
      <c r="AH17" s="3">
        <f t="shared" si="18"/>
        <v>0</v>
      </c>
      <c r="AI17" s="3">
        <f t="shared" si="58"/>
        <v>0</v>
      </c>
      <c r="AJ17" s="18">
        <f t="shared" si="20"/>
        <v>0</v>
      </c>
      <c r="AK17" s="18">
        <f t="shared" si="59"/>
        <v>15.773833125859181</v>
      </c>
      <c r="AL17" s="39">
        <f t="shared" si="60"/>
        <v>0</v>
      </c>
      <c r="AM17" s="35"/>
      <c r="AN17" s="31"/>
      <c r="AO17" s="31"/>
      <c r="AP17" s="3">
        <f t="shared" si="23"/>
        <v>0</v>
      </c>
      <c r="AQ17" s="3">
        <f t="shared" si="24"/>
        <v>0</v>
      </c>
      <c r="AR17" s="3">
        <f t="shared" si="25"/>
        <v>0</v>
      </c>
      <c r="AS17" s="3">
        <f t="shared" si="61"/>
        <v>0</v>
      </c>
      <c r="AT17" s="18">
        <f t="shared" si="27"/>
        <v>0</v>
      </c>
      <c r="AU17" s="18">
        <f t="shared" si="62"/>
        <v>15.773833125859181</v>
      </c>
      <c r="AV17" s="39">
        <f t="shared" si="63"/>
        <v>0</v>
      </c>
      <c r="AW17" s="35"/>
      <c r="AX17" s="31"/>
      <c r="AY17" s="31"/>
      <c r="AZ17" s="3">
        <f t="shared" si="30"/>
        <v>0</v>
      </c>
      <c r="BA17" s="3">
        <f t="shared" si="31"/>
        <v>0</v>
      </c>
      <c r="BB17" s="3">
        <f t="shared" si="32"/>
        <v>0</v>
      </c>
      <c r="BC17" s="3">
        <f t="shared" si="64"/>
        <v>0</v>
      </c>
      <c r="BD17" s="18">
        <f t="shared" si="34"/>
        <v>0</v>
      </c>
      <c r="BE17" s="18">
        <f t="shared" si="65"/>
        <v>15.773833125859181</v>
      </c>
      <c r="BF17" s="39">
        <f t="shared" si="66"/>
        <v>0</v>
      </c>
      <c r="BG17" s="35"/>
      <c r="BH17" s="31"/>
      <c r="BI17" s="31"/>
      <c r="BJ17" s="3">
        <f t="shared" si="37"/>
        <v>0</v>
      </c>
      <c r="BK17" s="3">
        <f t="shared" si="38"/>
        <v>0</v>
      </c>
      <c r="BL17" s="3">
        <f t="shared" si="39"/>
        <v>0</v>
      </c>
      <c r="BM17" s="3">
        <f t="shared" si="67"/>
        <v>0</v>
      </c>
      <c r="BN17" s="18">
        <f t="shared" si="41"/>
        <v>0</v>
      </c>
      <c r="BO17" s="18">
        <f t="shared" si="68"/>
        <v>15.773833125859181</v>
      </c>
      <c r="BP17" s="39">
        <f t="shared" si="69"/>
        <v>0</v>
      </c>
      <c r="BQ17" s="35"/>
      <c r="BR17" s="31"/>
      <c r="BS17" s="31"/>
      <c r="BT17" s="3">
        <f t="shared" si="44"/>
        <v>0</v>
      </c>
      <c r="BU17" s="3">
        <f t="shared" si="45"/>
        <v>0</v>
      </c>
      <c r="BV17" s="3">
        <f t="shared" si="46"/>
        <v>0</v>
      </c>
      <c r="BW17" s="3">
        <f t="shared" si="70"/>
        <v>0</v>
      </c>
      <c r="BX17" s="18">
        <f t="shared" si="48"/>
        <v>0</v>
      </c>
      <c r="BY17" s="18">
        <f t="shared" si="71"/>
        <v>15.773833125859181</v>
      </c>
      <c r="BZ17" s="39">
        <f t="shared" si="72"/>
        <v>0</v>
      </c>
    </row>
    <row r="18" spans="2:78" ht="20" customHeight="1" x14ac:dyDescent="0.2">
      <c r="B18" s="16"/>
      <c r="C18" s="2"/>
      <c r="D18" s="2"/>
      <c r="E18" s="29">
        <v>46</v>
      </c>
      <c r="F18" s="22">
        <f t="shared" si="51"/>
        <v>0.91460000000000008</v>
      </c>
      <c r="G18" s="22">
        <f t="shared" si="0"/>
        <v>9.4084849556219812</v>
      </c>
      <c r="H18" s="46">
        <f t="shared" si="1"/>
        <v>81798.732394366205</v>
      </c>
      <c r="I18" s="35"/>
      <c r="J18" s="31"/>
      <c r="K18" s="31"/>
      <c r="L18" s="3">
        <f t="shared" si="2"/>
        <v>0</v>
      </c>
      <c r="M18" s="3">
        <f t="shared" si="3"/>
        <v>0</v>
      </c>
      <c r="N18" s="3">
        <f t="shared" si="4"/>
        <v>0</v>
      </c>
      <c r="O18" s="3">
        <f t="shared" si="52"/>
        <v>0</v>
      </c>
      <c r="P18" s="18">
        <f t="shared" si="6"/>
        <v>0</v>
      </c>
      <c r="Q18" s="18">
        <f t="shared" si="53"/>
        <v>18.038582796426837</v>
      </c>
      <c r="R18" s="39">
        <f t="shared" si="54"/>
        <v>0</v>
      </c>
      <c r="S18" s="35"/>
      <c r="T18" s="31"/>
      <c r="U18" s="31"/>
      <c r="V18" s="3">
        <f t="shared" si="9"/>
        <v>0</v>
      </c>
      <c r="W18" s="3">
        <f t="shared" si="10"/>
        <v>0</v>
      </c>
      <c r="X18" s="3">
        <f t="shared" si="11"/>
        <v>0</v>
      </c>
      <c r="Y18" s="3">
        <f t="shared" si="55"/>
        <v>0</v>
      </c>
      <c r="Z18" s="18">
        <f t="shared" si="13"/>
        <v>0</v>
      </c>
      <c r="AA18" s="18">
        <f t="shared" si="56"/>
        <v>18.038582796426837</v>
      </c>
      <c r="AB18" s="39">
        <f t="shared" si="57"/>
        <v>0</v>
      </c>
      <c r="AC18" s="35"/>
      <c r="AD18" s="31"/>
      <c r="AE18" s="31"/>
      <c r="AF18" s="3">
        <f t="shared" si="16"/>
        <v>0</v>
      </c>
      <c r="AG18" s="3">
        <f t="shared" si="17"/>
        <v>0</v>
      </c>
      <c r="AH18" s="3">
        <f t="shared" si="18"/>
        <v>0</v>
      </c>
      <c r="AI18" s="3">
        <f t="shared" si="58"/>
        <v>0</v>
      </c>
      <c r="AJ18" s="18">
        <f t="shared" si="20"/>
        <v>0</v>
      </c>
      <c r="AK18" s="18">
        <f t="shared" si="59"/>
        <v>18.038582796426837</v>
      </c>
      <c r="AL18" s="39">
        <f t="shared" si="60"/>
        <v>0</v>
      </c>
      <c r="AM18" s="35"/>
      <c r="AN18" s="31"/>
      <c r="AO18" s="31"/>
      <c r="AP18" s="3">
        <f t="shared" si="23"/>
        <v>0</v>
      </c>
      <c r="AQ18" s="3">
        <f t="shared" si="24"/>
        <v>0</v>
      </c>
      <c r="AR18" s="3">
        <f t="shared" si="25"/>
        <v>0</v>
      </c>
      <c r="AS18" s="3">
        <f t="shared" si="61"/>
        <v>0</v>
      </c>
      <c r="AT18" s="18">
        <f t="shared" si="27"/>
        <v>0</v>
      </c>
      <c r="AU18" s="18">
        <f t="shared" si="62"/>
        <v>18.038582796426837</v>
      </c>
      <c r="AV18" s="39">
        <f t="shared" si="63"/>
        <v>0</v>
      </c>
      <c r="AW18" s="35"/>
      <c r="AX18" s="31"/>
      <c r="AY18" s="31"/>
      <c r="AZ18" s="3">
        <f t="shared" si="30"/>
        <v>0</v>
      </c>
      <c r="BA18" s="3">
        <f t="shared" si="31"/>
        <v>0</v>
      </c>
      <c r="BB18" s="3">
        <f t="shared" si="32"/>
        <v>0</v>
      </c>
      <c r="BC18" s="3">
        <f t="shared" si="64"/>
        <v>0</v>
      </c>
      <c r="BD18" s="18">
        <f t="shared" si="34"/>
        <v>0</v>
      </c>
      <c r="BE18" s="18">
        <f t="shared" si="65"/>
        <v>18.038582796426837</v>
      </c>
      <c r="BF18" s="39">
        <f t="shared" si="66"/>
        <v>0</v>
      </c>
      <c r="BG18" s="35"/>
      <c r="BH18" s="31"/>
      <c r="BI18" s="31"/>
      <c r="BJ18" s="3">
        <f t="shared" si="37"/>
        <v>0</v>
      </c>
      <c r="BK18" s="3">
        <f t="shared" si="38"/>
        <v>0</v>
      </c>
      <c r="BL18" s="3">
        <f t="shared" si="39"/>
        <v>0</v>
      </c>
      <c r="BM18" s="3">
        <f t="shared" si="67"/>
        <v>0</v>
      </c>
      <c r="BN18" s="18">
        <f t="shared" si="41"/>
        <v>0</v>
      </c>
      <c r="BO18" s="18">
        <f t="shared" si="68"/>
        <v>18.038582796426837</v>
      </c>
      <c r="BP18" s="39">
        <f t="shared" si="69"/>
        <v>0</v>
      </c>
      <c r="BQ18" s="35"/>
      <c r="BR18" s="31"/>
      <c r="BS18" s="31"/>
      <c r="BT18" s="3">
        <f t="shared" si="44"/>
        <v>0</v>
      </c>
      <c r="BU18" s="3">
        <f t="shared" si="45"/>
        <v>0</v>
      </c>
      <c r="BV18" s="3">
        <f t="shared" si="46"/>
        <v>0</v>
      </c>
      <c r="BW18" s="3">
        <f t="shared" si="70"/>
        <v>0</v>
      </c>
      <c r="BX18" s="18">
        <f t="shared" si="48"/>
        <v>0</v>
      </c>
      <c r="BY18" s="18">
        <f t="shared" si="71"/>
        <v>18.038582796426837</v>
      </c>
      <c r="BZ18" s="39">
        <f t="shared" si="72"/>
        <v>0</v>
      </c>
    </row>
    <row r="19" spans="2:78" ht="20" customHeight="1" x14ac:dyDescent="0.2">
      <c r="B19" s="16"/>
      <c r="C19" s="2"/>
      <c r="D19" s="2"/>
      <c r="E19" s="29">
        <v>48</v>
      </c>
      <c r="F19" s="22">
        <f t="shared" si="51"/>
        <v>0.9546</v>
      </c>
      <c r="G19" s="22">
        <f t="shared" si="0"/>
        <v>9.8199647262592844</v>
      </c>
      <c r="H19" s="46">
        <f t="shared" si="1"/>
        <v>85376.1971830986</v>
      </c>
      <c r="I19" s="35"/>
      <c r="J19" s="31"/>
      <c r="K19" s="31"/>
      <c r="L19" s="3">
        <f t="shared" si="2"/>
        <v>0</v>
      </c>
      <c r="M19" s="3">
        <f t="shared" si="3"/>
        <v>0</v>
      </c>
      <c r="N19" s="3">
        <f t="shared" si="4"/>
        <v>0</v>
      </c>
      <c r="O19" s="3">
        <f t="shared" si="52"/>
        <v>0</v>
      </c>
      <c r="P19" s="18">
        <f t="shared" si="6"/>
        <v>0</v>
      </c>
      <c r="Q19" s="18">
        <f t="shared" si="53"/>
        <v>20.510351965929416</v>
      </c>
      <c r="R19" s="39">
        <f t="shared" si="54"/>
        <v>0</v>
      </c>
      <c r="S19" s="35"/>
      <c r="T19" s="31"/>
      <c r="U19" s="31"/>
      <c r="V19" s="3">
        <f t="shared" si="9"/>
        <v>0</v>
      </c>
      <c r="W19" s="3">
        <f t="shared" si="10"/>
        <v>0</v>
      </c>
      <c r="X19" s="3">
        <f t="shared" si="11"/>
        <v>0</v>
      </c>
      <c r="Y19" s="3">
        <f t="shared" si="55"/>
        <v>0</v>
      </c>
      <c r="Z19" s="18">
        <f t="shared" si="13"/>
        <v>0</v>
      </c>
      <c r="AA19" s="18">
        <f t="shared" si="56"/>
        <v>20.510351965929416</v>
      </c>
      <c r="AB19" s="39">
        <f t="shared" si="57"/>
        <v>0</v>
      </c>
      <c r="AC19" s="35"/>
      <c r="AD19" s="31"/>
      <c r="AE19" s="31"/>
      <c r="AF19" s="3">
        <f t="shared" si="16"/>
        <v>0</v>
      </c>
      <c r="AG19" s="3">
        <f t="shared" si="17"/>
        <v>0</v>
      </c>
      <c r="AH19" s="3">
        <f t="shared" si="18"/>
        <v>0</v>
      </c>
      <c r="AI19" s="3">
        <f t="shared" si="58"/>
        <v>0</v>
      </c>
      <c r="AJ19" s="18">
        <f t="shared" si="20"/>
        <v>0</v>
      </c>
      <c r="AK19" s="18">
        <f t="shared" si="59"/>
        <v>20.510351965929416</v>
      </c>
      <c r="AL19" s="39">
        <f t="shared" si="60"/>
        <v>0</v>
      </c>
      <c r="AM19" s="35"/>
      <c r="AN19" s="31"/>
      <c r="AO19" s="31"/>
      <c r="AP19" s="3">
        <f t="shared" si="23"/>
        <v>0</v>
      </c>
      <c r="AQ19" s="3">
        <f t="shared" si="24"/>
        <v>0</v>
      </c>
      <c r="AR19" s="3">
        <f t="shared" si="25"/>
        <v>0</v>
      </c>
      <c r="AS19" s="3">
        <f t="shared" si="61"/>
        <v>0</v>
      </c>
      <c r="AT19" s="18">
        <f t="shared" si="27"/>
        <v>0</v>
      </c>
      <c r="AU19" s="18">
        <f t="shared" si="62"/>
        <v>20.510351965929416</v>
      </c>
      <c r="AV19" s="39">
        <f t="shared" si="63"/>
        <v>0</v>
      </c>
      <c r="AW19" s="35"/>
      <c r="AX19" s="31"/>
      <c r="AY19" s="31"/>
      <c r="AZ19" s="3">
        <f t="shared" si="30"/>
        <v>0</v>
      </c>
      <c r="BA19" s="3">
        <f t="shared" si="31"/>
        <v>0</v>
      </c>
      <c r="BB19" s="3">
        <f t="shared" si="32"/>
        <v>0</v>
      </c>
      <c r="BC19" s="3">
        <f t="shared" si="64"/>
        <v>0</v>
      </c>
      <c r="BD19" s="18">
        <f t="shared" si="34"/>
        <v>0</v>
      </c>
      <c r="BE19" s="18">
        <f t="shared" si="65"/>
        <v>20.510351965929416</v>
      </c>
      <c r="BF19" s="39">
        <f t="shared" si="66"/>
        <v>0</v>
      </c>
      <c r="BG19" s="35"/>
      <c r="BH19" s="31"/>
      <c r="BI19" s="31"/>
      <c r="BJ19" s="3">
        <f t="shared" si="37"/>
        <v>0</v>
      </c>
      <c r="BK19" s="3">
        <f t="shared" si="38"/>
        <v>0</v>
      </c>
      <c r="BL19" s="3">
        <f t="shared" si="39"/>
        <v>0</v>
      </c>
      <c r="BM19" s="3">
        <f t="shared" si="67"/>
        <v>0</v>
      </c>
      <c r="BN19" s="18">
        <f t="shared" si="41"/>
        <v>0</v>
      </c>
      <c r="BO19" s="18">
        <f t="shared" si="68"/>
        <v>20.510351965929416</v>
      </c>
      <c r="BP19" s="39">
        <f t="shared" si="69"/>
        <v>0</v>
      </c>
      <c r="BQ19" s="35"/>
      <c r="BR19" s="31"/>
      <c r="BS19" s="31"/>
      <c r="BT19" s="3">
        <f t="shared" si="44"/>
        <v>0</v>
      </c>
      <c r="BU19" s="3">
        <f t="shared" si="45"/>
        <v>0</v>
      </c>
      <c r="BV19" s="3">
        <f t="shared" si="46"/>
        <v>0</v>
      </c>
      <c r="BW19" s="3">
        <f t="shared" si="70"/>
        <v>0</v>
      </c>
      <c r="BX19" s="18">
        <f t="shared" si="48"/>
        <v>0</v>
      </c>
      <c r="BY19" s="18">
        <f t="shared" si="71"/>
        <v>20.510351965929416</v>
      </c>
      <c r="BZ19" s="39">
        <f t="shared" si="72"/>
        <v>0</v>
      </c>
    </row>
    <row r="20" spans="2:78" ht="20" customHeight="1" x14ac:dyDescent="0.2">
      <c r="B20" s="16"/>
      <c r="C20" s="2"/>
      <c r="D20" s="17"/>
      <c r="E20" s="29">
        <v>50</v>
      </c>
      <c r="F20" s="22">
        <f t="shared" si="51"/>
        <v>0.99460000000000004</v>
      </c>
      <c r="G20" s="22">
        <f t="shared" si="0"/>
        <v>10.231444496896591</v>
      </c>
      <c r="H20" s="46">
        <f t="shared" si="1"/>
        <v>88953.661971830996</v>
      </c>
      <c r="I20" s="36"/>
      <c r="J20" s="32"/>
      <c r="K20" s="32"/>
      <c r="L20" s="3">
        <f t="shared" si="2"/>
        <v>0</v>
      </c>
      <c r="M20" s="3">
        <f t="shared" si="3"/>
        <v>0</v>
      </c>
      <c r="N20" s="3">
        <f t="shared" si="4"/>
        <v>0</v>
      </c>
      <c r="O20" s="3">
        <f t="shared" si="52"/>
        <v>0</v>
      </c>
      <c r="P20" s="18">
        <f t="shared" si="6"/>
        <v>0</v>
      </c>
      <c r="Q20" s="18">
        <f t="shared" si="53"/>
        <v>23.198194625136008</v>
      </c>
      <c r="R20" s="39">
        <f t="shared" si="54"/>
        <v>0</v>
      </c>
      <c r="S20" s="36"/>
      <c r="T20" s="32"/>
      <c r="U20" s="32"/>
      <c r="V20" s="3">
        <f t="shared" si="9"/>
        <v>0</v>
      </c>
      <c r="W20" s="3">
        <f t="shared" si="10"/>
        <v>0</v>
      </c>
      <c r="X20" s="3">
        <f t="shared" si="11"/>
        <v>0</v>
      </c>
      <c r="Y20" s="3">
        <f t="shared" si="55"/>
        <v>0</v>
      </c>
      <c r="Z20" s="18">
        <f t="shared" si="13"/>
        <v>0</v>
      </c>
      <c r="AA20" s="18">
        <f t="shared" si="56"/>
        <v>23.198194625136008</v>
      </c>
      <c r="AB20" s="39">
        <f t="shared" si="57"/>
        <v>0</v>
      </c>
      <c r="AC20" s="36"/>
      <c r="AD20" s="32"/>
      <c r="AE20" s="32"/>
      <c r="AF20" s="3">
        <f t="shared" si="16"/>
        <v>0</v>
      </c>
      <c r="AG20" s="3">
        <f t="shared" si="17"/>
        <v>0</v>
      </c>
      <c r="AH20" s="3">
        <f t="shared" si="18"/>
        <v>0</v>
      </c>
      <c r="AI20" s="3">
        <f t="shared" si="58"/>
        <v>0</v>
      </c>
      <c r="AJ20" s="18">
        <f t="shared" si="20"/>
        <v>0</v>
      </c>
      <c r="AK20" s="18">
        <f t="shared" si="59"/>
        <v>23.198194625136008</v>
      </c>
      <c r="AL20" s="39">
        <f t="shared" si="60"/>
        <v>0</v>
      </c>
      <c r="AM20" s="35"/>
      <c r="AN20" s="31"/>
      <c r="AO20" s="31"/>
      <c r="AP20" s="3">
        <f t="shared" si="23"/>
        <v>0</v>
      </c>
      <c r="AQ20" s="3">
        <f t="shared" si="24"/>
        <v>0</v>
      </c>
      <c r="AR20" s="3">
        <f t="shared" si="25"/>
        <v>0</v>
      </c>
      <c r="AS20" s="3">
        <f t="shared" si="61"/>
        <v>0</v>
      </c>
      <c r="AT20" s="18">
        <f t="shared" si="27"/>
        <v>0</v>
      </c>
      <c r="AU20" s="18">
        <f t="shared" si="62"/>
        <v>23.198194625136008</v>
      </c>
      <c r="AV20" s="39">
        <f t="shared" si="63"/>
        <v>0</v>
      </c>
      <c r="AW20" s="36"/>
      <c r="AX20" s="32"/>
      <c r="AY20" s="32"/>
      <c r="AZ20" s="3">
        <f t="shared" si="30"/>
        <v>0</v>
      </c>
      <c r="BA20" s="3">
        <f t="shared" si="31"/>
        <v>0</v>
      </c>
      <c r="BB20" s="3">
        <f t="shared" si="32"/>
        <v>0</v>
      </c>
      <c r="BC20" s="3">
        <f t="shared" si="64"/>
        <v>0</v>
      </c>
      <c r="BD20" s="18">
        <f t="shared" si="34"/>
        <v>0</v>
      </c>
      <c r="BE20" s="18">
        <f t="shared" si="65"/>
        <v>23.198194625136008</v>
      </c>
      <c r="BF20" s="39">
        <f t="shared" si="66"/>
        <v>0</v>
      </c>
      <c r="BG20" s="36"/>
      <c r="BH20" s="32"/>
      <c r="BI20" s="32"/>
      <c r="BJ20" s="3">
        <f t="shared" si="37"/>
        <v>0</v>
      </c>
      <c r="BK20" s="3">
        <f t="shared" si="38"/>
        <v>0</v>
      </c>
      <c r="BL20" s="3">
        <f t="shared" si="39"/>
        <v>0</v>
      </c>
      <c r="BM20" s="3">
        <f t="shared" si="67"/>
        <v>0</v>
      </c>
      <c r="BN20" s="18">
        <f t="shared" si="41"/>
        <v>0</v>
      </c>
      <c r="BO20" s="18">
        <f t="shared" si="68"/>
        <v>23.198194625136008</v>
      </c>
      <c r="BP20" s="39">
        <f t="shared" si="69"/>
        <v>0</v>
      </c>
      <c r="BQ20" s="36"/>
      <c r="BR20" s="32"/>
      <c r="BS20" s="32"/>
      <c r="BT20" s="3">
        <f t="shared" si="44"/>
        <v>0</v>
      </c>
      <c r="BU20" s="3">
        <f t="shared" si="45"/>
        <v>0</v>
      </c>
      <c r="BV20" s="3">
        <f t="shared" si="46"/>
        <v>0</v>
      </c>
      <c r="BW20" s="3">
        <f t="shared" si="70"/>
        <v>0</v>
      </c>
      <c r="BX20" s="18">
        <f t="shared" si="48"/>
        <v>0</v>
      </c>
      <c r="BY20" s="18">
        <f t="shared" si="71"/>
        <v>23.198194625136008</v>
      </c>
      <c r="BZ20" s="39">
        <f t="shared" si="72"/>
        <v>0</v>
      </c>
    </row>
    <row r="21" spans="2:78" ht="20" customHeight="1" x14ac:dyDescent="0.2">
      <c r="B21" s="2"/>
      <c r="C21" s="2"/>
      <c r="D21" s="17"/>
      <c r="E21" s="29">
        <v>52</v>
      </c>
      <c r="F21" s="22">
        <f t="shared" si="51"/>
        <v>1.0346</v>
      </c>
      <c r="G21" s="22">
        <f t="shared" si="0"/>
        <v>10.642924267533894</v>
      </c>
      <c r="H21" s="46">
        <f t="shared" si="1"/>
        <v>92531.126760563377</v>
      </c>
      <c r="I21" s="36"/>
      <c r="J21" s="32"/>
      <c r="K21" s="32"/>
      <c r="L21" s="3">
        <f t="shared" si="2"/>
        <v>0</v>
      </c>
      <c r="M21" s="3">
        <f t="shared" si="3"/>
        <v>0</v>
      </c>
      <c r="N21" s="3">
        <f t="shared" si="4"/>
        <v>0</v>
      </c>
      <c r="O21" s="3">
        <f t="shared" si="52"/>
        <v>0</v>
      </c>
      <c r="P21" s="18">
        <f t="shared" si="6"/>
        <v>0</v>
      </c>
      <c r="Q21" s="18">
        <f t="shared" si="53"/>
        <v>26.11116476481568</v>
      </c>
      <c r="R21" s="39">
        <f t="shared" si="54"/>
        <v>0</v>
      </c>
      <c r="S21" s="36"/>
      <c r="T21" s="32"/>
      <c r="U21" s="32"/>
      <c r="V21" s="3">
        <f t="shared" si="9"/>
        <v>0</v>
      </c>
      <c r="W21" s="3">
        <f t="shared" si="10"/>
        <v>0</v>
      </c>
      <c r="X21" s="3">
        <f t="shared" si="11"/>
        <v>0</v>
      </c>
      <c r="Y21" s="3">
        <f t="shared" si="55"/>
        <v>0</v>
      </c>
      <c r="Z21" s="18">
        <f t="shared" si="13"/>
        <v>0</v>
      </c>
      <c r="AA21" s="18">
        <f t="shared" si="56"/>
        <v>26.11116476481568</v>
      </c>
      <c r="AB21" s="39">
        <f t="shared" si="57"/>
        <v>0</v>
      </c>
      <c r="AC21" s="36"/>
      <c r="AD21" s="32"/>
      <c r="AE21" s="32"/>
      <c r="AF21" s="3">
        <f t="shared" si="16"/>
        <v>0</v>
      </c>
      <c r="AG21" s="3">
        <f t="shared" si="17"/>
        <v>0</v>
      </c>
      <c r="AH21" s="3">
        <f t="shared" si="18"/>
        <v>0</v>
      </c>
      <c r="AI21" s="3">
        <f t="shared" si="58"/>
        <v>0</v>
      </c>
      <c r="AJ21" s="18">
        <f t="shared" si="20"/>
        <v>0</v>
      </c>
      <c r="AK21" s="18">
        <f t="shared" si="59"/>
        <v>26.11116476481568</v>
      </c>
      <c r="AL21" s="39">
        <f t="shared" si="60"/>
        <v>0</v>
      </c>
      <c r="AM21" s="36"/>
      <c r="AN21" s="32"/>
      <c r="AO21" s="32"/>
      <c r="AP21" s="3">
        <f t="shared" si="23"/>
        <v>0</v>
      </c>
      <c r="AQ21" s="3">
        <f t="shared" si="24"/>
        <v>0</v>
      </c>
      <c r="AR21" s="3">
        <f t="shared" si="25"/>
        <v>0</v>
      </c>
      <c r="AS21" s="3">
        <f t="shared" si="61"/>
        <v>0</v>
      </c>
      <c r="AT21" s="18">
        <f t="shared" si="27"/>
        <v>0</v>
      </c>
      <c r="AU21" s="18">
        <f t="shared" si="62"/>
        <v>26.11116476481568</v>
      </c>
      <c r="AV21" s="39">
        <f t="shared" si="63"/>
        <v>0</v>
      </c>
      <c r="AW21" s="36"/>
      <c r="AX21" s="32"/>
      <c r="AY21" s="32"/>
      <c r="AZ21" s="3">
        <f t="shared" si="30"/>
        <v>0</v>
      </c>
      <c r="BA21" s="3">
        <f t="shared" si="31"/>
        <v>0</v>
      </c>
      <c r="BB21" s="3">
        <f t="shared" si="32"/>
        <v>0</v>
      </c>
      <c r="BC21" s="3">
        <f t="shared" si="64"/>
        <v>0</v>
      </c>
      <c r="BD21" s="18">
        <f t="shared" si="34"/>
        <v>0</v>
      </c>
      <c r="BE21" s="18">
        <f t="shared" si="65"/>
        <v>26.11116476481568</v>
      </c>
      <c r="BF21" s="39">
        <f t="shared" si="66"/>
        <v>0</v>
      </c>
      <c r="BG21" s="36"/>
      <c r="BH21" s="32"/>
      <c r="BI21" s="32"/>
      <c r="BJ21" s="3">
        <f t="shared" si="37"/>
        <v>0</v>
      </c>
      <c r="BK21" s="3">
        <f t="shared" si="38"/>
        <v>0</v>
      </c>
      <c r="BL21" s="3">
        <f t="shared" si="39"/>
        <v>0</v>
      </c>
      <c r="BM21" s="3">
        <f t="shared" si="67"/>
        <v>0</v>
      </c>
      <c r="BN21" s="18">
        <f t="shared" si="41"/>
        <v>0</v>
      </c>
      <c r="BO21" s="18">
        <f t="shared" si="68"/>
        <v>26.11116476481568</v>
      </c>
      <c r="BP21" s="39">
        <f t="shared" si="69"/>
        <v>0</v>
      </c>
      <c r="BQ21" s="36"/>
      <c r="BR21" s="32"/>
      <c r="BS21" s="32"/>
      <c r="BT21" s="3">
        <f t="shared" si="44"/>
        <v>0</v>
      </c>
      <c r="BU21" s="3">
        <f t="shared" si="45"/>
        <v>0</v>
      </c>
      <c r="BV21" s="3">
        <f t="shared" si="46"/>
        <v>0</v>
      </c>
      <c r="BW21" s="3">
        <f t="shared" si="70"/>
        <v>0</v>
      </c>
      <c r="BX21" s="18">
        <f t="shared" si="48"/>
        <v>0</v>
      </c>
      <c r="BY21" s="18">
        <f t="shared" si="71"/>
        <v>26.11116476481568</v>
      </c>
      <c r="BZ21" s="39">
        <f t="shared" si="72"/>
        <v>0</v>
      </c>
    </row>
    <row r="22" spans="2:78" ht="20" customHeight="1" x14ac:dyDescent="0.2">
      <c r="B22" s="17"/>
      <c r="C22" s="17"/>
      <c r="D22" s="17"/>
      <c r="E22" s="29">
        <v>54</v>
      </c>
      <c r="F22" s="22">
        <f t="shared" si="51"/>
        <v>1.0746</v>
      </c>
      <c r="G22" s="22">
        <f t="shared" si="0"/>
        <v>11.054404038171199</v>
      </c>
      <c r="H22" s="46">
        <f t="shared" si="1"/>
        <v>96108.591549295772</v>
      </c>
      <c r="I22" s="35"/>
      <c r="J22" s="31"/>
      <c r="K22" s="32"/>
      <c r="L22" s="3">
        <f t="shared" si="2"/>
        <v>0</v>
      </c>
      <c r="M22" s="3">
        <f t="shared" si="3"/>
        <v>0</v>
      </c>
      <c r="N22" s="3">
        <f t="shared" si="4"/>
        <v>0</v>
      </c>
      <c r="O22" s="3">
        <f t="shared" si="52"/>
        <v>0</v>
      </c>
      <c r="P22" s="18">
        <f t="shared" si="6"/>
        <v>0</v>
      </c>
      <c r="Q22" s="18">
        <f t="shared" si="53"/>
        <v>29.258316375737522</v>
      </c>
      <c r="R22" s="39">
        <f t="shared" si="54"/>
        <v>0</v>
      </c>
      <c r="S22" s="35"/>
      <c r="T22" s="31"/>
      <c r="U22" s="32"/>
      <c r="V22" s="3">
        <f t="shared" si="9"/>
        <v>0</v>
      </c>
      <c r="W22" s="3">
        <f t="shared" si="10"/>
        <v>0</v>
      </c>
      <c r="X22" s="3">
        <f t="shared" si="11"/>
        <v>0</v>
      </c>
      <c r="Y22" s="3">
        <f t="shared" si="55"/>
        <v>0</v>
      </c>
      <c r="Z22" s="18">
        <f t="shared" si="13"/>
        <v>0</v>
      </c>
      <c r="AA22" s="18">
        <f t="shared" si="56"/>
        <v>29.258316375737522</v>
      </c>
      <c r="AB22" s="39">
        <f t="shared" si="57"/>
        <v>0</v>
      </c>
      <c r="AC22" s="35"/>
      <c r="AD22" s="31"/>
      <c r="AE22" s="32"/>
      <c r="AF22" s="3">
        <f t="shared" si="16"/>
        <v>0</v>
      </c>
      <c r="AG22" s="3">
        <f t="shared" si="17"/>
        <v>0</v>
      </c>
      <c r="AH22" s="3">
        <f t="shared" si="18"/>
        <v>0</v>
      </c>
      <c r="AI22" s="3">
        <f t="shared" si="58"/>
        <v>0</v>
      </c>
      <c r="AJ22" s="18">
        <f t="shared" si="20"/>
        <v>0</v>
      </c>
      <c r="AK22" s="18">
        <f t="shared" si="59"/>
        <v>29.258316375737522</v>
      </c>
      <c r="AL22" s="39">
        <f t="shared" si="60"/>
        <v>0</v>
      </c>
      <c r="AM22" s="36"/>
      <c r="AN22" s="32"/>
      <c r="AO22" s="32"/>
      <c r="AP22" s="3">
        <f t="shared" si="23"/>
        <v>0</v>
      </c>
      <c r="AQ22" s="3">
        <f t="shared" si="24"/>
        <v>0</v>
      </c>
      <c r="AR22" s="3">
        <f t="shared" si="25"/>
        <v>0</v>
      </c>
      <c r="AS22" s="3">
        <f t="shared" si="61"/>
        <v>0</v>
      </c>
      <c r="AT22" s="18">
        <f t="shared" si="27"/>
        <v>0</v>
      </c>
      <c r="AU22" s="18">
        <f t="shared" si="62"/>
        <v>29.258316375737522</v>
      </c>
      <c r="AV22" s="39">
        <f t="shared" si="63"/>
        <v>0</v>
      </c>
      <c r="AW22" s="35"/>
      <c r="AX22" s="31"/>
      <c r="AY22" s="32"/>
      <c r="AZ22" s="3">
        <f t="shared" si="30"/>
        <v>0</v>
      </c>
      <c r="BA22" s="3">
        <f t="shared" si="31"/>
        <v>0</v>
      </c>
      <c r="BB22" s="3">
        <f t="shared" si="32"/>
        <v>0</v>
      </c>
      <c r="BC22" s="3">
        <f t="shared" si="64"/>
        <v>0</v>
      </c>
      <c r="BD22" s="18">
        <f t="shared" si="34"/>
        <v>0</v>
      </c>
      <c r="BE22" s="18">
        <f t="shared" si="65"/>
        <v>29.258316375737522</v>
      </c>
      <c r="BF22" s="39">
        <f t="shared" si="66"/>
        <v>0</v>
      </c>
      <c r="BG22" s="35"/>
      <c r="BH22" s="31"/>
      <c r="BI22" s="32"/>
      <c r="BJ22" s="3">
        <f t="shared" si="37"/>
        <v>0</v>
      </c>
      <c r="BK22" s="3">
        <f t="shared" si="38"/>
        <v>0</v>
      </c>
      <c r="BL22" s="3">
        <f t="shared" si="39"/>
        <v>0</v>
      </c>
      <c r="BM22" s="3">
        <f t="shared" si="67"/>
        <v>0</v>
      </c>
      <c r="BN22" s="18">
        <f t="shared" si="41"/>
        <v>0</v>
      </c>
      <c r="BO22" s="18">
        <f t="shared" si="68"/>
        <v>29.258316375737522</v>
      </c>
      <c r="BP22" s="39">
        <f t="shared" si="69"/>
        <v>0</v>
      </c>
      <c r="BQ22" s="35"/>
      <c r="BR22" s="31"/>
      <c r="BS22" s="32"/>
      <c r="BT22" s="3">
        <f t="shared" si="44"/>
        <v>0</v>
      </c>
      <c r="BU22" s="3">
        <f t="shared" si="45"/>
        <v>0</v>
      </c>
      <c r="BV22" s="3">
        <f t="shared" si="46"/>
        <v>0</v>
      </c>
      <c r="BW22" s="3">
        <f t="shared" si="70"/>
        <v>0</v>
      </c>
      <c r="BX22" s="18">
        <f t="shared" si="48"/>
        <v>0</v>
      </c>
      <c r="BY22" s="18">
        <f t="shared" si="71"/>
        <v>29.258316375737522</v>
      </c>
      <c r="BZ22" s="39">
        <f t="shared" si="72"/>
        <v>0</v>
      </c>
    </row>
    <row r="23" spans="2:78" ht="20" customHeight="1" x14ac:dyDescent="0.2">
      <c r="B23" s="17"/>
      <c r="C23" s="17"/>
      <c r="D23" s="17"/>
      <c r="E23" s="29">
        <v>56</v>
      </c>
      <c r="F23" s="22">
        <f t="shared" si="51"/>
        <v>1.1146</v>
      </c>
      <c r="G23" s="23">
        <f t="shared" si="0"/>
        <v>11.465883808808506</v>
      </c>
      <c r="H23" s="47">
        <f t="shared" si="1"/>
        <v>99686.056338028182</v>
      </c>
      <c r="I23" s="36"/>
      <c r="J23" s="32"/>
      <c r="K23" s="32"/>
      <c r="L23" s="3">
        <f t="shared" si="2"/>
        <v>0</v>
      </c>
      <c r="M23" s="3">
        <f t="shared" si="3"/>
        <v>0</v>
      </c>
      <c r="N23" s="3">
        <f t="shared" si="4"/>
        <v>0</v>
      </c>
      <c r="O23" s="3">
        <f t="shared" si="52"/>
        <v>0</v>
      </c>
      <c r="P23" s="18">
        <f t="shared" si="6"/>
        <v>0</v>
      </c>
      <c r="Q23" s="18">
        <f t="shared" si="53"/>
        <v>32.648703448670595</v>
      </c>
      <c r="R23" s="39">
        <f t="shared" si="54"/>
        <v>0</v>
      </c>
      <c r="S23" s="36"/>
      <c r="T23" s="32"/>
      <c r="U23" s="32"/>
      <c r="V23" s="3">
        <f t="shared" si="9"/>
        <v>0</v>
      </c>
      <c r="W23" s="3">
        <f t="shared" si="10"/>
        <v>0</v>
      </c>
      <c r="X23" s="3">
        <f t="shared" si="11"/>
        <v>0</v>
      </c>
      <c r="Y23" s="3">
        <f t="shared" si="55"/>
        <v>0</v>
      </c>
      <c r="Z23" s="18">
        <f t="shared" si="13"/>
        <v>0</v>
      </c>
      <c r="AA23" s="18">
        <f t="shared" si="56"/>
        <v>32.648703448670595</v>
      </c>
      <c r="AB23" s="39">
        <f t="shared" si="57"/>
        <v>0</v>
      </c>
      <c r="AC23" s="36"/>
      <c r="AD23" s="32"/>
      <c r="AE23" s="32"/>
      <c r="AF23" s="3">
        <f t="shared" si="16"/>
        <v>0</v>
      </c>
      <c r="AG23" s="3">
        <f t="shared" si="17"/>
        <v>0</v>
      </c>
      <c r="AH23" s="3">
        <f t="shared" si="18"/>
        <v>0</v>
      </c>
      <c r="AI23" s="3">
        <f t="shared" si="58"/>
        <v>0</v>
      </c>
      <c r="AJ23" s="18">
        <f t="shared" si="20"/>
        <v>0</v>
      </c>
      <c r="AK23" s="18">
        <f t="shared" si="59"/>
        <v>32.648703448670595</v>
      </c>
      <c r="AL23" s="39">
        <f t="shared" si="60"/>
        <v>0</v>
      </c>
      <c r="AM23" s="35"/>
      <c r="AN23" s="31"/>
      <c r="AO23" s="32"/>
      <c r="AP23" s="3">
        <f t="shared" si="23"/>
        <v>0</v>
      </c>
      <c r="AQ23" s="3">
        <f t="shared" si="24"/>
        <v>0</v>
      </c>
      <c r="AR23" s="3">
        <f t="shared" si="25"/>
        <v>0</v>
      </c>
      <c r="AS23" s="3">
        <f t="shared" si="61"/>
        <v>0</v>
      </c>
      <c r="AT23" s="18">
        <f t="shared" si="27"/>
        <v>0</v>
      </c>
      <c r="AU23" s="18">
        <f t="shared" si="62"/>
        <v>32.648703448670595</v>
      </c>
      <c r="AV23" s="39">
        <f t="shared" si="63"/>
        <v>0</v>
      </c>
      <c r="AW23" s="36"/>
      <c r="AX23" s="32"/>
      <c r="AY23" s="32"/>
      <c r="AZ23" s="3">
        <f t="shared" si="30"/>
        <v>0</v>
      </c>
      <c r="BA23" s="3">
        <f t="shared" si="31"/>
        <v>0</v>
      </c>
      <c r="BB23" s="3">
        <f t="shared" si="32"/>
        <v>0</v>
      </c>
      <c r="BC23" s="3">
        <f t="shared" si="64"/>
        <v>0</v>
      </c>
      <c r="BD23" s="18">
        <f t="shared" si="34"/>
        <v>0</v>
      </c>
      <c r="BE23" s="18">
        <f t="shared" si="65"/>
        <v>32.648703448670595</v>
      </c>
      <c r="BF23" s="39">
        <f t="shared" si="66"/>
        <v>0</v>
      </c>
      <c r="BG23" s="36"/>
      <c r="BH23" s="32"/>
      <c r="BI23" s="32"/>
      <c r="BJ23" s="3">
        <f t="shared" si="37"/>
        <v>0</v>
      </c>
      <c r="BK23" s="3">
        <f t="shared" si="38"/>
        <v>0</v>
      </c>
      <c r="BL23" s="3">
        <f t="shared" si="39"/>
        <v>0</v>
      </c>
      <c r="BM23" s="3">
        <f t="shared" si="67"/>
        <v>0</v>
      </c>
      <c r="BN23" s="18">
        <f t="shared" si="41"/>
        <v>0</v>
      </c>
      <c r="BO23" s="18">
        <f t="shared" si="68"/>
        <v>32.648703448670595</v>
      </c>
      <c r="BP23" s="39">
        <f t="shared" si="69"/>
        <v>0</v>
      </c>
      <c r="BQ23" s="36"/>
      <c r="BR23" s="32"/>
      <c r="BS23" s="32"/>
      <c r="BT23" s="3">
        <f t="shared" si="44"/>
        <v>0</v>
      </c>
      <c r="BU23" s="3">
        <f t="shared" si="45"/>
        <v>0</v>
      </c>
      <c r="BV23" s="3">
        <f t="shared" si="46"/>
        <v>0</v>
      </c>
      <c r="BW23" s="3">
        <f t="shared" si="70"/>
        <v>0</v>
      </c>
      <c r="BX23" s="18">
        <f t="shared" si="48"/>
        <v>0</v>
      </c>
      <c r="BY23" s="18">
        <f t="shared" si="71"/>
        <v>32.648703448670595</v>
      </c>
      <c r="BZ23" s="39">
        <f t="shared" si="72"/>
        <v>0</v>
      </c>
    </row>
    <row r="24" spans="2:78" ht="20" customHeight="1" x14ac:dyDescent="0.2">
      <c r="B24" s="17"/>
      <c r="C24" s="17"/>
      <c r="D24" s="19"/>
      <c r="E24" s="29">
        <v>58</v>
      </c>
      <c r="F24" s="22">
        <f t="shared" si="51"/>
        <v>1.1545999999999998</v>
      </c>
      <c r="G24" s="23">
        <f t="shared" si="0"/>
        <v>11.877363579445809</v>
      </c>
      <c r="H24" s="47">
        <f t="shared" si="1"/>
        <v>103263.52112676055</v>
      </c>
      <c r="I24" s="37"/>
      <c r="J24" s="33"/>
      <c r="K24" s="33"/>
      <c r="L24" s="3">
        <f t="shared" si="2"/>
        <v>0</v>
      </c>
      <c r="M24" s="3">
        <f t="shared" si="3"/>
        <v>0</v>
      </c>
      <c r="N24" s="3">
        <f t="shared" si="4"/>
        <v>0</v>
      </c>
      <c r="O24" s="3">
        <f t="shared" si="52"/>
        <v>0</v>
      </c>
      <c r="P24" s="18">
        <f t="shared" si="6"/>
        <v>0</v>
      </c>
      <c r="Q24" s="18">
        <f t="shared" si="53"/>
        <v>36.291379974383965</v>
      </c>
      <c r="R24" s="39">
        <f t="shared" si="54"/>
        <v>0</v>
      </c>
      <c r="S24" s="37"/>
      <c r="T24" s="33"/>
      <c r="U24" s="33"/>
      <c r="V24" s="3">
        <f t="shared" si="9"/>
        <v>0</v>
      </c>
      <c r="W24" s="3">
        <f t="shared" si="10"/>
        <v>0</v>
      </c>
      <c r="X24" s="3">
        <f t="shared" si="11"/>
        <v>0</v>
      </c>
      <c r="Y24" s="3">
        <f t="shared" si="55"/>
        <v>0</v>
      </c>
      <c r="Z24" s="18">
        <f t="shared" si="13"/>
        <v>0</v>
      </c>
      <c r="AA24" s="18">
        <f t="shared" si="56"/>
        <v>36.291379974383965</v>
      </c>
      <c r="AB24" s="39">
        <f t="shared" si="57"/>
        <v>0</v>
      </c>
      <c r="AC24" s="37"/>
      <c r="AD24" s="33"/>
      <c r="AE24" s="33"/>
      <c r="AF24" s="3">
        <f t="shared" si="16"/>
        <v>0</v>
      </c>
      <c r="AG24" s="3">
        <f t="shared" si="17"/>
        <v>0</v>
      </c>
      <c r="AH24" s="3">
        <f t="shared" si="18"/>
        <v>0</v>
      </c>
      <c r="AI24" s="3">
        <f t="shared" si="58"/>
        <v>0</v>
      </c>
      <c r="AJ24" s="18">
        <f t="shared" si="20"/>
        <v>0</v>
      </c>
      <c r="AK24" s="18">
        <f t="shared" si="59"/>
        <v>36.291379974383965</v>
      </c>
      <c r="AL24" s="39">
        <f t="shared" si="60"/>
        <v>0</v>
      </c>
      <c r="AM24" s="36"/>
      <c r="AN24" s="32"/>
      <c r="AO24" s="32"/>
      <c r="AP24" s="3">
        <f t="shared" si="23"/>
        <v>0</v>
      </c>
      <c r="AQ24" s="3">
        <f t="shared" si="24"/>
        <v>0</v>
      </c>
      <c r="AR24" s="3">
        <f t="shared" si="25"/>
        <v>0</v>
      </c>
      <c r="AS24" s="3">
        <f t="shared" si="61"/>
        <v>0</v>
      </c>
      <c r="AT24" s="18">
        <f t="shared" si="27"/>
        <v>0</v>
      </c>
      <c r="AU24" s="18">
        <f t="shared" si="62"/>
        <v>36.291379974383965</v>
      </c>
      <c r="AV24" s="39">
        <f t="shared" si="63"/>
        <v>0</v>
      </c>
      <c r="AW24" s="37"/>
      <c r="AX24" s="33"/>
      <c r="AY24" s="33"/>
      <c r="AZ24" s="3">
        <f t="shared" si="30"/>
        <v>0</v>
      </c>
      <c r="BA24" s="3">
        <f t="shared" si="31"/>
        <v>0</v>
      </c>
      <c r="BB24" s="3">
        <f t="shared" si="32"/>
        <v>0</v>
      </c>
      <c r="BC24" s="3">
        <f t="shared" si="64"/>
        <v>0</v>
      </c>
      <c r="BD24" s="18">
        <f t="shared" si="34"/>
        <v>0</v>
      </c>
      <c r="BE24" s="18">
        <f t="shared" si="65"/>
        <v>36.291379974383965</v>
      </c>
      <c r="BF24" s="39">
        <f t="shared" si="66"/>
        <v>0</v>
      </c>
      <c r="BG24" s="37"/>
      <c r="BH24" s="33"/>
      <c r="BI24" s="33"/>
      <c r="BJ24" s="3">
        <f t="shared" si="37"/>
        <v>0</v>
      </c>
      <c r="BK24" s="3">
        <f t="shared" si="38"/>
        <v>0</v>
      </c>
      <c r="BL24" s="3">
        <f t="shared" si="39"/>
        <v>0</v>
      </c>
      <c r="BM24" s="3">
        <f t="shared" si="67"/>
        <v>0</v>
      </c>
      <c r="BN24" s="18">
        <f t="shared" si="41"/>
        <v>0</v>
      </c>
      <c r="BO24" s="18">
        <f t="shared" si="68"/>
        <v>36.291379974383965</v>
      </c>
      <c r="BP24" s="39">
        <f t="shared" si="69"/>
        <v>0</v>
      </c>
      <c r="BQ24" s="37"/>
      <c r="BR24" s="33"/>
      <c r="BS24" s="33"/>
      <c r="BT24" s="3">
        <f t="shared" si="44"/>
        <v>0</v>
      </c>
      <c r="BU24" s="3">
        <f t="shared" si="45"/>
        <v>0</v>
      </c>
      <c r="BV24" s="3">
        <f t="shared" si="46"/>
        <v>0</v>
      </c>
      <c r="BW24" s="3">
        <f t="shared" si="70"/>
        <v>0</v>
      </c>
      <c r="BX24" s="18">
        <f t="shared" si="48"/>
        <v>0</v>
      </c>
      <c r="BY24" s="18">
        <f t="shared" si="71"/>
        <v>36.291379974383965</v>
      </c>
      <c r="BZ24" s="39">
        <f t="shared" si="72"/>
        <v>0</v>
      </c>
    </row>
    <row r="25" spans="2:78" ht="20" customHeight="1" x14ac:dyDescent="0.2">
      <c r="B25" s="17"/>
      <c r="C25" s="17"/>
      <c r="D25" s="19"/>
      <c r="E25" s="29">
        <v>60</v>
      </c>
      <c r="F25" s="22">
        <f t="shared" si="51"/>
        <v>1.1945999999999999</v>
      </c>
      <c r="G25" s="23">
        <f t="shared" si="0"/>
        <v>12.288843350083114</v>
      </c>
      <c r="H25" s="47">
        <f t="shared" si="1"/>
        <v>106840.98591549294</v>
      </c>
      <c r="I25" s="37"/>
      <c r="J25" s="33"/>
      <c r="K25" s="33"/>
      <c r="L25" s="3">
        <f t="shared" si="2"/>
        <v>0</v>
      </c>
      <c r="M25" s="3">
        <f t="shared" si="3"/>
        <v>0</v>
      </c>
      <c r="N25" s="3">
        <f t="shared" si="4"/>
        <v>0</v>
      </c>
      <c r="O25" s="3">
        <f t="shared" si="52"/>
        <v>0</v>
      </c>
      <c r="P25" s="18">
        <f t="shared" si="6"/>
        <v>0</v>
      </c>
      <c r="Q25" s="18">
        <f t="shared" si="53"/>
        <v>40.195399943646741</v>
      </c>
      <c r="R25" s="39">
        <f t="shared" si="54"/>
        <v>0</v>
      </c>
      <c r="S25" s="37"/>
      <c r="T25" s="33"/>
      <c r="U25" s="33"/>
      <c r="V25" s="3">
        <f t="shared" si="9"/>
        <v>0</v>
      </c>
      <c r="W25" s="3">
        <f t="shared" si="10"/>
        <v>0</v>
      </c>
      <c r="X25" s="3">
        <f t="shared" si="11"/>
        <v>0</v>
      </c>
      <c r="Y25" s="3">
        <f t="shared" si="55"/>
        <v>0</v>
      </c>
      <c r="Z25" s="18">
        <f t="shared" si="13"/>
        <v>0</v>
      </c>
      <c r="AA25" s="18">
        <f t="shared" si="56"/>
        <v>40.195399943646741</v>
      </c>
      <c r="AB25" s="39">
        <f t="shared" si="57"/>
        <v>0</v>
      </c>
      <c r="AC25" s="37"/>
      <c r="AD25" s="33"/>
      <c r="AE25" s="33"/>
      <c r="AF25" s="3">
        <f t="shared" si="16"/>
        <v>0</v>
      </c>
      <c r="AG25" s="3">
        <f t="shared" si="17"/>
        <v>0</v>
      </c>
      <c r="AH25" s="3">
        <f t="shared" si="18"/>
        <v>0</v>
      </c>
      <c r="AI25" s="3">
        <f t="shared" si="58"/>
        <v>0</v>
      </c>
      <c r="AJ25" s="18">
        <f t="shared" si="20"/>
        <v>0</v>
      </c>
      <c r="AK25" s="18">
        <f t="shared" si="59"/>
        <v>40.195399943646741</v>
      </c>
      <c r="AL25" s="39">
        <f t="shared" si="60"/>
        <v>0</v>
      </c>
      <c r="AM25" s="37"/>
      <c r="AN25" s="33"/>
      <c r="AO25" s="33"/>
      <c r="AP25" s="3">
        <f t="shared" si="23"/>
        <v>0</v>
      </c>
      <c r="AQ25" s="3">
        <f t="shared" si="24"/>
        <v>0</v>
      </c>
      <c r="AR25" s="3">
        <f t="shared" si="25"/>
        <v>0</v>
      </c>
      <c r="AS25" s="3">
        <f t="shared" si="61"/>
        <v>0</v>
      </c>
      <c r="AT25" s="18">
        <f t="shared" si="27"/>
        <v>0</v>
      </c>
      <c r="AU25" s="18">
        <f t="shared" si="62"/>
        <v>40.195399943646741</v>
      </c>
      <c r="AV25" s="39">
        <f t="shared" si="63"/>
        <v>0</v>
      </c>
      <c r="AW25" s="37"/>
      <c r="AX25" s="33"/>
      <c r="AY25" s="33"/>
      <c r="AZ25" s="3">
        <f t="shared" si="30"/>
        <v>0</v>
      </c>
      <c r="BA25" s="3">
        <f t="shared" si="31"/>
        <v>0</v>
      </c>
      <c r="BB25" s="3">
        <f t="shared" si="32"/>
        <v>0</v>
      </c>
      <c r="BC25" s="3">
        <f t="shared" si="64"/>
        <v>0</v>
      </c>
      <c r="BD25" s="18">
        <f t="shared" si="34"/>
        <v>0</v>
      </c>
      <c r="BE25" s="18">
        <f t="shared" si="65"/>
        <v>40.195399943646741</v>
      </c>
      <c r="BF25" s="39">
        <f t="shared" si="66"/>
        <v>0</v>
      </c>
      <c r="BG25" s="37"/>
      <c r="BH25" s="33"/>
      <c r="BI25" s="33"/>
      <c r="BJ25" s="3">
        <f t="shared" si="37"/>
        <v>0</v>
      </c>
      <c r="BK25" s="3">
        <f t="shared" si="38"/>
        <v>0</v>
      </c>
      <c r="BL25" s="3">
        <f t="shared" si="39"/>
        <v>0</v>
      </c>
      <c r="BM25" s="3">
        <f t="shared" si="67"/>
        <v>0</v>
      </c>
      <c r="BN25" s="18">
        <f t="shared" si="41"/>
        <v>0</v>
      </c>
      <c r="BO25" s="18">
        <f t="shared" si="68"/>
        <v>40.195399943646741</v>
      </c>
      <c r="BP25" s="39">
        <f t="shared" si="69"/>
        <v>0</v>
      </c>
      <c r="BQ25" s="37"/>
      <c r="BR25" s="33"/>
      <c r="BS25" s="33"/>
      <c r="BT25" s="3">
        <f t="shared" si="44"/>
        <v>0</v>
      </c>
      <c r="BU25" s="3">
        <f t="shared" si="45"/>
        <v>0</v>
      </c>
      <c r="BV25" s="3">
        <f t="shared" si="46"/>
        <v>0</v>
      </c>
      <c r="BW25" s="3">
        <f t="shared" si="70"/>
        <v>0</v>
      </c>
      <c r="BX25" s="18">
        <f t="shared" si="48"/>
        <v>0</v>
      </c>
      <c r="BY25" s="18">
        <f t="shared" si="71"/>
        <v>40.195399943646741</v>
      </c>
      <c r="BZ25" s="39">
        <f t="shared" si="72"/>
        <v>0</v>
      </c>
    </row>
    <row r="26" spans="2:78" ht="20" customHeight="1" x14ac:dyDescent="0.2">
      <c r="B26" s="19"/>
      <c r="C26" s="19"/>
      <c r="D26" s="19"/>
      <c r="E26" s="29">
        <v>62</v>
      </c>
      <c r="F26" s="22">
        <f t="shared" si="51"/>
        <v>1.2345999999999999</v>
      </c>
      <c r="G26" s="23">
        <f t="shared" si="0"/>
        <v>12.700323120720419</v>
      </c>
      <c r="H26" s="47">
        <f t="shared" si="1"/>
        <v>110418.45070422534</v>
      </c>
      <c r="I26" s="37"/>
      <c r="J26" s="33"/>
      <c r="K26" s="33"/>
      <c r="L26" s="3">
        <f t="shared" si="2"/>
        <v>0</v>
      </c>
      <c r="M26" s="3">
        <f t="shared" si="3"/>
        <v>0</v>
      </c>
      <c r="N26" s="3">
        <f t="shared" si="4"/>
        <v>0</v>
      </c>
      <c r="O26" s="3">
        <f t="shared" si="52"/>
        <v>0</v>
      </c>
      <c r="P26" s="18">
        <f t="shared" si="6"/>
        <v>0</v>
      </c>
      <c r="Q26" s="18">
        <f t="shared" si="53"/>
        <v>44.369817347227993</v>
      </c>
      <c r="R26" s="39">
        <f t="shared" si="54"/>
        <v>0</v>
      </c>
      <c r="S26" s="37"/>
      <c r="T26" s="33"/>
      <c r="U26" s="33"/>
      <c r="V26" s="3">
        <f t="shared" si="9"/>
        <v>0</v>
      </c>
      <c r="W26" s="3">
        <f t="shared" si="10"/>
        <v>0</v>
      </c>
      <c r="X26" s="3">
        <f t="shared" si="11"/>
        <v>0</v>
      </c>
      <c r="Y26" s="3">
        <f t="shared" si="55"/>
        <v>0</v>
      </c>
      <c r="Z26" s="18">
        <f t="shared" si="13"/>
        <v>0</v>
      </c>
      <c r="AA26" s="18">
        <f t="shared" si="56"/>
        <v>44.369817347227993</v>
      </c>
      <c r="AB26" s="39">
        <f t="shared" si="57"/>
        <v>0</v>
      </c>
      <c r="AC26" s="37"/>
      <c r="AD26" s="33"/>
      <c r="AE26" s="33"/>
      <c r="AF26" s="3">
        <f t="shared" si="16"/>
        <v>0</v>
      </c>
      <c r="AG26" s="3">
        <f t="shared" si="17"/>
        <v>0</v>
      </c>
      <c r="AH26" s="3">
        <f t="shared" si="18"/>
        <v>0</v>
      </c>
      <c r="AI26" s="3">
        <f t="shared" si="58"/>
        <v>0</v>
      </c>
      <c r="AJ26" s="18">
        <f t="shared" si="20"/>
        <v>0</v>
      </c>
      <c r="AK26" s="18">
        <f t="shared" si="59"/>
        <v>44.369817347227993</v>
      </c>
      <c r="AL26" s="39">
        <f t="shared" si="60"/>
        <v>0</v>
      </c>
      <c r="AM26" s="37"/>
      <c r="AN26" s="33"/>
      <c r="AO26" s="33"/>
      <c r="AP26" s="3">
        <f t="shared" si="23"/>
        <v>0</v>
      </c>
      <c r="AQ26" s="3">
        <f t="shared" si="24"/>
        <v>0</v>
      </c>
      <c r="AR26" s="3">
        <f t="shared" si="25"/>
        <v>0</v>
      </c>
      <c r="AS26" s="3">
        <f t="shared" si="61"/>
        <v>0</v>
      </c>
      <c r="AT26" s="18">
        <f t="shared" si="27"/>
        <v>0</v>
      </c>
      <c r="AU26" s="18">
        <f t="shared" si="62"/>
        <v>44.369817347227993</v>
      </c>
      <c r="AV26" s="39">
        <f t="shared" si="63"/>
        <v>0</v>
      </c>
      <c r="AW26" s="37"/>
      <c r="AX26" s="33"/>
      <c r="AY26" s="33"/>
      <c r="AZ26" s="3">
        <f t="shared" si="30"/>
        <v>0</v>
      </c>
      <c r="BA26" s="3">
        <f t="shared" si="31"/>
        <v>0</v>
      </c>
      <c r="BB26" s="3">
        <f t="shared" si="32"/>
        <v>0</v>
      </c>
      <c r="BC26" s="3">
        <f t="shared" si="64"/>
        <v>0</v>
      </c>
      <c r="BD26" s="18">
        <f t="shared" si="34"/>
        <v>0</v>
      </c>
      <c r="BE26" s="18">
        <f t="shared" si="65"/>
        <v>44.369817347227993</v>
      </c>
      <c r="BF26" s="39">
        <f t="shared" si="66"/>
        <v>0</v>
      </c>
      <c r="BG26" s="37"/>
      <c r="BH26" s="33"/>
      <c r="BI26" s="33"/>
      <c r="BJ26" s="3">
        <f t="shared" si="37"/>
        <v>0</v>
      </c>
      <c r="BK26" s="3">
        <f t="shared" si="38"/>
        <v>0</v>
      </c>
      <c r="BL26" s="3">
        <f t="shared" si="39"/>
        <v>0</v>
      </c>
      <c r="BM26" s="3">
        <f t="shared" si="67"/>
        <v>0</v>
      </c>
      <c r="BN26" s="18">
        <f t="shared" si="41"/>
        <v>0</v>
      </c>
      <c r="BO26" s="18">
        <f t="shared" si="68"/>
        <v>44.369817347227993</v>
      </c>
      <c r="BP26" s="39">
        <f t="shared" si="69"/>
        <v>0</v>
      </c>
      <c r="BQ26" s="37"/>
      <c r="BR26" s="33"/>
      <c r="BS26" s="33"/>
      <c r="BT26" s="3">
        <f t="shared" si="44"/>
        <v>0</v>
      </c>
      <c r="BU26" s="3">
        <f t="shared" si="45"/>
        <v>0</v>
      </c>
      <c r="BV26" s="3">
        <f t="shared" si="46"/>
        <v>0</v>
      </c>
      <c r="BW26" s="3">
        <f t="shared" si="70"/>
        <v>0</v>
      </c>
      <c r="BX26" s="18">
        <f t="shared" si="48"/>
        <v>0</v>
      </c>
      <c r="BY26" s="18">
        <f t="shared" si="71"/>
        <v>44.369817347227993</v>
      </c>
      <c r="BZ26" s="39">
        <f t="shared" si="72"/>
        <v>0</v>
      </c>
    </row>
    <row r="27" spans="2:78" ht="20" customHeight="1" x14ac:dyDescent="0.2">
      <c r="B27" s="19"/>
      <c r="C27" s="19"/>
      <c r="D27" s="19"/>
      <c r="E27" s="29">
        <v>64</v>
      </c>
      <c r="F27" s="22">
        <f t="shared" si="51"/>
        <v>1.2746</v>
      </c>
      <c r="G27" s="23">
        <f t="shared" si="0"/>
        <v>13.111802891357724</v>
      </c>
      <c r="H27" s="47">
        <f t="shared" si="1"/>
        <v>113995.91549295773</v>
      </c>
      <c r="I27" s="37"/>
      <c r="J27" s="33"/>
      <c r="K27" s="33"/>
      <c r="L27" s="3">
        <f t="shared" si="2"/>
        <v>0</v>
      </c>
      <c r="M27" s="3">
        <f t="shared" si="3"/>
        <v>0</v>
      </c>
      <c r="N27" s="3">
        <f t="shared" si="4"/>
        <v>0</v>
      </c>
      <c r="O27" s="3">
        <f t="shared" si="52"/>
        <v>0</v>
      </c>
      <c r="P27" s="18">
        <f t="shared" si="6"/>
        <v>0</v>
      </c>
      <c r="Q27" s="18">
        <f t="shared" si="53"/>
        <v>48.823686175896796</v>
      </c>
      <c r="R27" s="39">
        <f t="shared" si="54"/>
        <v>0</v>
      </c>
      <c r="S27" s="37"/>
      <c r="T27" s="33"/>
      <c r="U27" s="33"/>
      <c r="V27" s="3">
        <f t="shared" si="9"/>
        <v>0</v>
      </c>
      <c r="W27" s="3">
        <f t="shared" si="10"/>
        <v>0</v>
      </c>
      <c r="X27" s="3">
        <f t="shared" si="11"/>
        <v>0</v>
      </c>
      <c r="Y27" s="3">
        <f t="shared" si="55"/>
        <v>0</v>
      </c>
      <c r="Z27" s="18">
        <f t="shared" si="13"/>
        <v>0</v>
      </c>
      <c r="AA27" s="18">
        <f t="shared" si="56"/>
        <v>48.823686175896796</v>
      </c>
      <c r="AB27" s="39">
        <f t="shared" si="57"/>
        <v>0</v>
      </c>
      <c r="AC27" s="37"/>
      <c r="AD27" s="33"/>
      <c r="AE27" s="33"/>
      <c r="AF27" s="3">
        <f t="shared" si="16"/>
        <v>0</v>
      </c>
      <c r="AG27" s="3">
        <f t="shared" si="17"/>
        <v>0</v>
      </c>
      <c r="AH27" s="3">
        <f t="shared" si="18"/>
        <v>0</v>
      </c>
      <c r="AI27" s="3">
        <f t="shared" si="58"/>
        <v>0</v>
      </c>
      <c r="AJ27" s="18">
        <f t="shared" si="20"/>
        <v>0</v>
      </c>
      <c r="AK27" s="18">
        <f t="shared" si="59"/>
        <v>48.823686175896796</v>
      </c>
      <c r="AL27" s="39">
        <f t="shared" si="60"/>
        <v>0</v>
      </c>
      <c r="AM27" s="37"/>
      <c r="AN27" s="33"/>
      <c r="AO27" s="33"/>
      <c r="AP27" s="3">
        <f t="shared" si="23"/>
        <v>0</v>
      </c>
      <c r="AQ27" s="3">
        <f t="shared" si="24"/>
        <v>0</v>
      </c>
      <c r="AR27" s="3">
        <f t="shared" si="25"/>
        <v>0</v>
      </c>
      <c r="AS27" s="3">
        <f t="shared" si="61"/>
        <v>0</v>
      </c>
      <c r="AT27" s="18">
        <f t="shared" si="27"/>
        <v>0</v>
      </c>
      <c r="AU27" s="18">
        <f t="shared" si="62"/>
        <v>48.823686175896796</v>
      </c>
      <c r="AV27" s="39">
        <f t="shared" si="63"/>
        <v>0</v>
      </c>
      <c r="AW27" s="37"/>
      <c r="AX27" s="33"/>
      <c r="AY27" s="33"/>
      <c r="AZ27" s="3">
        <f t="shared" si="30"/>
        <v>0</v>
      </c>
      <c r="BA27" s="3">
        <f t="shared" si="31"/>
        <v>0</v>
      </c>
      <c r="BB27" s="3">
        <f t="shared" si="32"/>
        <v>0</v>
      </c>
      <c r="BC27" s="3">
        <f t="shared" si="64"/>
        <v>0</v>
      </c>
      <c r="BD27" s="18">
        <f t="shared" si="34"/>
        <v>0</v>
      </c>
      <c r="BE27" s="18">
        <f t="shared" si="65"/>
        <v>48.823686175896796</v>
      </c>
      <c r="BF27" s="39">
        <f t="shared" si="66"/>
        <v>0</v>
      </c>
      <c r="BG27" s="37"/>
      <c r="BH27" s="33"/>
      <c r="BI27" s="33"/>
      <c r="BJ27" s="3">
        <f t="shared" si="37"/>
        <v>0</v>
      </c>
      <c r="BK27" s="3">
        <f t="shared" si="38"/>
        <v>0</v>
      </c>
      <c r="BL27" s="3">
        <f t="shared" si="39"/>
        <v>0</v>
      </c>
      <c r="BM27" s="3">
        <f t="shared" si="67"/>
        <v>0</v>
      </c>
      <c r="BN27" s="18">
        <f t="shared" si="41"/>
        <v>0</v>
      </c>
      <c r="BO27" s="18">
        <f t="shared" si="68"/>
        <v>48.823686175896796</v>
      </c>
      <c r="BP27" s="39">
        <f t="shared" si="69"/>
        <v>0</v>
      </c>
      <c r="BQ27" s="37"/>
      <c r="BR27" s="33"/>
      <c r="BS27" s="33"/>
      <c r="BT27" s="3">
        <f t="shared" si="44"/>
        <v>0</v>
      </c>
      <c r="BU27" s="3">
        <f t="shared" si="45"/>
        <v>0</v>
      </c>
      <c r="BV27" s="3">
        <f t="shared" si="46"/>
        <v>0</v>
      </c>
      <c r="BW27" s="3">
        <f t="shared" si="70"/>
        <v>0</v>
      </c>
      <c r="BX27" s="18">
        <f t="shared" si="48"/>
        <v>0</v>
      </c>
      <c r="BY27" s="18">
        <f t="shared" si="71"/>
        <v>48.823686175896796</v>
      </c>
      <c r="BZ27" s="39">
        <f t="shared" si="72"/>
        <v>0</v>
      </c>
    </row>
    <row r="28" spans="2:78" ht="20" customHeight="1" thickBot="1" x14ac:dyDescent="0.25">
      <c r="B28" s="19"/>
      <c r="C28" s="19"/>
      <c r="E28" s="48">
        <v>66</v>
      </c>
      <c r="F28" s="25">
        <f t="shared" si="51"/>
        <v>1.3146</v>
      </c>
      <c r="G28" s="26">
        <f t="shared" si="0"/>
        <v>13.523282661995031</v>
      </c>
      <c r="H28" s="49">
        <f t="shared" si="1"/>
        <v>117573.38028169014</v>
      </c>
      <c r="I28" s="38"/>
      <c r="J28" s="34"/>
      <c r="K28" s="34"/>
      <c r="L28" s="41">
        <f t="shared" si="2"/>
        <v>0</v>
      </c>
      <c r="M28" s="41">
        <f t="shared" si="3"/>
        <v>0</v>
      </c>
      <c r="N28" s="41">
        <f t="shared" si="4"/>
        <v>0</v>
      </c>
      <c r="O28" s="41">
        <f t="shared" si="52"/>
        <v>0</v>
      </c>
      <c r="P28" s="40">
        <f t="shared" si="6"/>
        <v>0</v>
      </c>
      <c r="Q28" s="40">
        <f t="shared" si="53"/>
        <v>53.56606042042219</v>
      </c>
      <c r="R28" s="42">
        <f t="shared" si="54"/>
        <v>0</v>
      </c>
      <c r="S28" s="38"/>
      <c r="T28" s="34"/>
      <c r="U28" s="34"/>
      <c r="V28" s="41">
        <f t="shared" si="9"/>
        <v>0</v>
      </c>
      <c r="W28" s="41">
        <f t="shared" si="10"/>
        <v>0</v>
      </c>
      <c r="X28" s="41">
        <f t="shared" si="11"/>
        <v>0</v>
      </c>
      <c r="Y28" s="41">
        <f t="shared" si="55"/>
        <v>0</v>
      </c>
      <c r="Z28" s="40">
        <f t="shared" si="13"/>
        <v>0</v>
      </c>
      <c r="AA28" s="40">
        <f t="shared" si="56"/>
        <v>53.56606042042219</v>
      </c>
      <c r="AB28" s="42">
        <f t="shared" si="57"/>
        <v>0</v>
      </c>
      <c r="AC28" s="38"/>
      <c r="AD28" s="34"/>
      <c r="AE28" s="34"/>
      <c r="AF28" s="41">
        <f t="shared" si="16"/>
        <v>0</v>
      </c>
      <c r="AG28" s="41">
        <f t="shared" si="17"/>
        <v>0</v>
      </c>
      <c r="AH28" s="41">
        <f t="shared" si="18"/>
        <v>0</v>
      </c>
      <c r="AI28" s="41">
        <f t="shared" si="58"/>
        <v>0</v>
      </c>
      <c r="AJ28" s="40">
        <f t="shared" si="20"/>
        <v>0</v>
      </c>
      <c r="AK28" s="40">
        <f t="shared" si="59"/>
        <v>53.56606042042219</v>
      </c>
      <c r="AL28" s="42">
        <f t="shared" si="60"/>
        <v>0</v>
      </c>
      <c r="AM28" s="38"/>
      <c r="AN28" s="34"/>
      <c r="AO28" s="34"/>
      <c r="AP28" s="41">
        <f t="shared" si="23"/>
        <v>0</v>
      </c>
      <c r="AQ28" s="41">
        <f t="shared" si="24"/>
        <v>0</v>
      </c>
      <c r="AR28" s="41">
        <f t="shared" si="25"/>
        <v>0</v>
      </c>
      <c r="AS28" s="41">
        <f t="shared" si="61"/>
        <v>0</v>
      </c>
      <c r="AT28" s="40">
        <f t="shared" si="27"/>
        <v>0</v>
      </c>
      <c r="AU28" s="40">
        <f t="shared" si="62"/>
        <v>53.56606042042219</v>
      </c>
      <c r="AV28" s="42">
        <f t="shared" si="63"/>
        <v>0</v>
      </c>
      <c r="AW28" s="38"/>
      <c r="AX28" s="34"/>
      <c r="AY28" s="34"/>
      <c r="AZ28" s="41">
        <f t="shared" si="30"/>
        <v>0</v>
      </c>
      <c r="BA28" s="41">
        <f t="shared" si="31"/>
        <v>0</v>
      </c>
      <c r="BB28" s="41">
        <f t="shared" si="32"/>
        <v>0</v>
      </c>
      <c r="BC28" s="41">
        <f t="shared" si="64"/>
        <v>0</v>
      </c>
      <c r="BD28" s="40">
        <f t="shared" si="34"/>
        <v>0</v>
      </c>
      <c r="BE28" s="40">
        <f t="shared" si="65"/>
        <v>53.56606042042219</v>
      </c>
      <c r="BF28" s="42">
        <f t="shared" si="66"/>
        <v>0</v>
      </c>
      <c r="BG28" s="38"/>
      <c r="BH28" s="34"/>
      <c r="BI28" s="34"/>
      <c r="BJ28" s="41">
        <f t="shared" si="37"/>
        <v>0</v>
      </c>
      <c r="BK28" s="41">
        <f t="shared" si="38"/>
        <v>0</v>
      </c>
      <c r="BL28" s="41">
        <f t="shared" si="39"/>
        <v>0</v>
      </c>
      <c r="BM28" s="41">
        <f t="shared" si="67"/>
        <v>0</v>
      </c>
      <c r="BN28" s="40">
        <f t="shared" si="41"/>
        <v>0</v>
      </c>
      <c r="BO28" s="40">
        <f t="shared" si="68"/>
        <v>53.56606042042219</v>
      </c>
      <c r="BP28" s="42">
        <f t="shared" si="69"/>
        <v>0</v>
      </c>
      <c r="BQ28" s="38"/>
      <c r="BR28" s="34"/>
      <c r="BS28" s="34"/>
      <c r="BT28" s="41">
        <f t="shared" si="44"/>
        <v>0</v>
      </c>
      <c r="BU28" s="41">
        <f t="shared" si="45"/>
        <v>0</v>
      </c>
      <c r="BV28" s="41">
        <f t="shared" si="46"/>
        <v>0</v>
      </c>
      <c r="BW28" s="41">
        <f t="shared" si="70"/>
        <v>0</v>
      </c>
      <c r="BX28" s="40">
        <f t="shared" si="48"/>
        <v>0</v>
      </c>
      <c r="BY28" s="40">
        <f t="shared" si="71"/>
        <v>53.56606042042219</v>
      </c>
      <c r="BZ28" s="42">
        <f t="shared" si="72"/>
        <v>0</v>
      </c>
    </row>
    <row r="29" spans="2:78" ht="20" customHeight="1" x14ac:dyDescent="0.2">
      <c r="B29" s="19"/>
      <c r="C29" s="19"/>
    </row>
    <row r="30" spans="2:78" ht="20" customHeight="1" x14ac:dyDescent="0.2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9"/>
      <c r="T30" s="19"/>
      <c r="W30" s="3"/>
      <c r="X30" s="3"/>
      <c r="Y30" s="3"/>
      <c r="Z30" s="3"/>
      <c r="AA30" s="3"/>
      <c r="AB30" s="3"/>
      <c r="AC30" s="19"/>
      <c r="AD30" s="19"/>
      <c r="AG30" s="3"/>
      <c r="AH30" s="3"/>
      <c r="AI30" s="3"/>
      <c r="AJ30" s="3"/>
      <c r="AK30" s="3"/>
      <c r="AL30" s="3"/>
      <c r="AM30" s="19"/>
      <c r="AN30" s="19"/>
      <c r="AQ30" s="3"/>
      <c r="AR30" s="3"/>
      <c r="AS30" s="3"/>
      <c r="AT30" s="3"/>
      <c r="AU30" s="3"/>
      <c r="AV30" s="3"/>
      <c r="AW30" s="19"/>
      <c r="AX30" s="19"/>
      <c r="BA30" s="3"/>
      <c r="BB30" s="3"/>
      <c r="BC30" s="3"/>
      <c r="BD30" s="3"/>
      <c r="BE30" s="3"/>
      <c r="BF30" s="3"/>
      <c r="BG30" s="19"/>
      <c r="BH30" s="19"/>
      <c r="BK30" s="3"/>
      <c r="BL30" s="3"/>
      <c r="BM30" s="3"/>
      <c r="BN30" s="3"/>
      <c r="BO30" s="3"/>
      <c r="BP30" s="3"/>
    </row>
    <row r="31" spans="2:78" ht="20" customHeight="1" x14ac:dyDescent="0.2">
      <c r="H31" s="3"/>
      <c r="I31" s="8"/>
      <c r="J31" s="8"/>
      <c r="K31" s="9"/>
      <c r="L31" s="9"/>
      <c r="M31" s="9"/>
      <c r="N31" s="9"/>
      <c r="O31" s="9"/>
      <c r="P31" s="9"/>
      <c r="Q31" s="9"/>
      <c r="R31" s="9"/>
      <c r="W31" s="9"/>
      <c r="X31" s="9"/>
      <c r="Y31" s="9"/>
      <c r="Z31" s="9"/>
      <c r="AA31" s="9"/>
      <c r="AB31" s="9"/>
      <c r="AC31" s="20"/>
      <c r="AD31" s="20"/>
      <c r="AG31" s="9"/>
      <c r="AH31" s="9"/>
      <c r="AI31" s="9"/>
      <c r="AJ31" s="9"/>
      <c r="AK31" s="9"/>
      <c r="AL31" s="9"/>
      <c r="AM31" s="20"/>
      <c r="AN31" s="20"/>
      <c r="AQ31" s="9"/>
      <c r="AR31" s="9"/>
      <c r="AS31" s="9"/>
      <c r="AT31" s="9"/>
      <c r="AU31" s="9"/>
      <c r="AV31" s="9"/>
      <c r="AW31" s="20"/>
      <c r="AX31" s="20"/>
      <c r="BA31" s="9"/>
      <c r="BB31" s="9"/>
      <c r="BC31" s="9"/>
      <c r="BD31" s="9"/>
      <c r="BE31" s="9"/>
      <c r="BF31" s="9"/>
      <c r="BG31" s="20"/>
      <c r="BH31" s="20"/>
      <c r="BK31" s="9"/>
      <c r="BL31" s="9"/>
      <c r="BM31" s="9"/>
      <c r="BN31" s="9"/>
      <c r="BO31" s="9"/>
      <c r="BP31" s="9"/>
    </row>
    <row r="32" spans="2:78" ht="20" customHeight="1" x14ac:dyDescent="0.2">
      <c r="H32" s="3"/>
      <c r="I32" s="8"/>
      <c r="J32" s="8"/>
      <c r="K32" s="9"/>
      <c r="L32" s="9"/>
      <c r="M32" s="9"/>
      <c r="N32" s="9"/>
      <c r="O32" s="9"/>
      <c r="P32" s="9"/>
      <c r="Q32" s="9"/>
      <c r="R32" s="9"/>
      <c r="W32" s="9"/>
      <c r="X32" s="9"/>
      <c r="Y32" s="9"/>
      <c r="Z32" s="9"/>
      <c r="AA32" s="9"/>
      <c r="AB32" s="9"/>
      <c r="AC32" s="20"/>
      <c r="AD32" s="20"/>
      <c r="AG32" s="9"/>
      <c r="AH32" s="9"/>
      <c r="AI32" s="9"/>
      <c r="AJ32" s="9"/>
      <c r="AK32" s="9"/>
      <c r="AL32" s="9"/>
      <c r="AM32" s="20"/>
      <c r="AN32" s="20"/>
      <c r="AQ32" s="9"/>
      <c r="AR32" s="9"/>
      <c r="AS32" s="9"/>
      <c r="AT32" s="9"/>
      <c r="AU32" s="9"/>
      <c r="AV32" s="9"/>
      <c r="AW32" s="20"/>
      <c r="AX32" s="20"/>
      <c r="BA32" s="9"/>
      <c r="BB32" s="9"/>
      <c r="BC32" s="9"/>
      <c r="BD32" s="9"/>
      <c r="BE32" s="9"/>
      <c r="BF32" s="9"/>
      <c r="BG32" s="20"/>
      <c r="BH32" s="20"/>
      <c r="BK32" s="9"/>
      <c r="BL32" s="9"/>
      <c r="BM32" s="9"/>
      <c r="BN32" s="9"/>
      <c r="BO32" s="9"/>
      <c r="BP32" s="9"/>
    </row>
    <row r="33" spans="2:78" ht="20" customHeight="1" x14ac:dyDescent="0.2">
      <c r="H33" s="3"/>
      <c r="I33" s="8"/>
      <c r="J33" s="8"/>
      <c r="K33" s="9"/>
      <c r="L33" s="9"/>
      <c r="M33" s="9"/>
      <c r="N33" s="9"/>
      <c r="O33" s="9"/>
      <c r="P33" s="9"/>
      <c r="Q33" s="9"/>
      <c r="R33" s="9"/>
      <c r="W33" s="9"/>
      <c r="X33" s="9"/>
      <c r="Y33" s="9"/>
      <c r="Z33" s="9"/>
      <c r="AA33" s="9"/>
      <c r="AB33" s="9"/>
      <c r="AC33" s="20"/>
      <c r="AD33" s="20"/>
      <c r="AG33" s="9"/>
      <c r="AH33" s="9"/>
      <c r="AI33" s="9"/>
      <c r="AJ33" s="9"/>
      <c r="AK33" s="9"/>
      <c r="AL33" s="9"/>
      <c r="AM33" s="20"/>
      <c r="AN33" s="20"/>
      <c r="AQ33" s="9"/>
      <c r="AR33" s="9"/>
      <c r="AS33" s="9"/>
      <c r="AT33" s="9"/>
      <c r="AU33" s="9"/>
      <c r="AV33" s="9"/>
      <c r="AW33" s="20"/>
      <c r="AX33" s="20"/>
      <c r="BA33" s="9"/>
      <c r="BB33" s="9"/>
      <c r="BC33" s="9"/>
      <c r="BD33" s="9"/>
      <c r="BE33" s="9"/>
      <c r="BF33" s="9"/>
      <c r="BG33" s="20"/>
      <c r="BH33" s="20"/>
      <c r="BK33" s="9"/>
      <c r="BL33" s="9"/>
      <c r="BM33" s="9"/>
      <c r="BN33" s="9"/>
      <c r="BO33" s="9"/>
      <c r="BP33" s="9"/>
    </row>
    <row r="34" spans="2:78" ht="20" customHeight="1" x14ac:dyDescent="0.2">
      <c r="H34" s="3"/>
      <c r="I34" s="8"/>
      <c r="J34" s="8"/>
      <c r="K34" s="9"/>
      <c r="L34" s="9"/>
      <c r="M34" s="9"/>
      <c r="N34" s="9"/>
      <c r="O34" s="9"/>
      <c r="P34" s="9"/>
      <c r="Q34" s="9"/>
      <c r="R34" s="9"/>
      <c r="W34" s="9"/>
      <c r="X34" s="9"/>
      <c r="Y34" s="9"/>
      <c r="Z34" s="9"/>
      <c r="AA34" s="9"/>
      <c r="AB34" s="9"/>
      <c r="AC34" s="20"/>
      <c r="AD34" s="20"/>
      <c r="AG34" s="9"/>
      <c r="AH34" s="9"/>
      <c r="AI34" s="9"/>
      <c r="AJ34" s="9"/>
      <c r="AK34" s="9"/>
      <c r="AL34" s="9"/>
      <c r="AM34" s="20"/>
      <c r="AN34" s="20"/>
      <c r="AQ34" s="9"/>
      <c r="AR34" s="9"/>
      <c r="AS34" s="9"/>
      <c r="AT34" s="9"/>
      <c r="AU34" s="9"/>
      <c r="AV34" s="9"/>
      <c r="AW34" s="20"/>
      <c r="AX34" s="20"/>
      <c r="BA34" s="9"/>
      <c r="BB34" s="9"/>
      <c r="BC34" s="9"/>
      <c r="BD34" s="9"/>
      <c r="BE34" s="9"/>
      <c r="BF34" s="9"/>
      <c r="BG34" s="20"/>
      <c r="BH34" s="20"/>
      <c r="BK34" s="9"/>
      <c r="BL34" s="9"/>
      <c r="BM34" s="9"/>
      <c r="BN34" s="9"/>
      <c r="BO34" s="9"/>
      <c r="BP34" s="9"/>
    </row>
    <row r="35" spans="2:78" ht="20" customHeight="1" x14ac:dyDescent="0.2">
      <c r="H35" s="3"/>
      <c r="I35" s="8"/>
      <c r="J35" s="8"/>
      <c r="K35" s="9"/>
      <c r="L35" s="9"/>
      <c r="M35" s="9"/>
      <c r="N35" s="9"/>
      <c r="O35" s="9"/>
      <c r="P35" s="9"/>
      <c r="Q35" s="9"/>
      <c r="R35" s="9"/>
      <c r="W35" s="9"/>
      <c r="X35" s="9"/>
      <c r="Y35" s="9"/>
      <c r="Z35" s="9"/>
      <c r="AA35" s="9"/>
      <c r="AB35" s="9"/>
      <c r="AC35" s="20"/>
      <c r="AD35" s="20"/>
      <c r="AG35" s="9"/>
      <c r="AH35" s="9"/>
      <c r="AI35" s="9"/>
      <c r="AJ35" s="9"/>
      <c r="AK35" s="9"/>
      <c r="AL35" s="9"/>
      <c r="AM35" s="20"/>
      <c r="AN35" s="20"/>
      <c r="AQ35" s="9"/>
      <c r="AR35" s="9"/>
      <c r="AS35" s="9"/>
      <c r="AT35" s="9"/>
      <c r="AU35" s="9"/>
      <c r="AV35" s="9"/>
      <c r="AW35" s="20"/>
      <c r="AX35" s="20"/>
      <c r="BA35" s="9"/>
      <c r="BB35" s="9"/>
      <c r="BC35" s="9"/>
      <c r="BD35" s="9"/>
      <c r="BE35" s="9"/>
      <c r="BF35" s="9"/>
      <c r="BG35" s="20"/>
      <c r="BH35" s="20"/>
      <c r="BK35" s="9"/>
      <c r="BL35" s="9"/>
      <c r="BM35" s="9"/>
      <c r="BN35" s="9"/>
      <c r="BO35" s="9"/>
      <c r="BP35" s="9"/>
    </row>
    <row r="36" spans="2:78" ht="20" customHeight="1" x14ac:dyDescent="0.2">
      <c r="H36" s="3"/>
      <c r="I36" s="8"/>
      <c r="J36" s="8"/>
      <c r="K36" s="9"/>
      <c r="L36" s="9"/>
      <c r="M36" s="9"/>
      <c r="N36" s="9"/>
      <c r="O36" s="9"/>
      <c r="P36" s="9"/>
      <c r="Q36" s="9"/>
      <c r="R36" s="9"/>
      <c r="W36" s="9"/>
      <c r="X36" s="9"/>
      <c r="Y36" s="9"/>
      <c r="Z36" s="9"/>
      <c r="AA36" s="9"/>
      <c r="AB36" s="9"/>
      <c r="AC36" s="20"/>
      <c r="AD36" s="20"/>
      <c r="AG36" s="9"/>
      <c r="AH36" s="9"/>
      <c r="AI36" s="9"/>
      <c r="AJ36" s="9"/>
      <c r="AK36" s="9"/>
      <c r="AL36" s="9"/>
      <c r="AM36" s="20"/>
      <c r="AN36" s="20"/>
      <c r="AQ36" s="9"/>
      <c r="AR36" s="9"/>
      <c r="AS36" s="9"/>
      <c r="AT36" s="9"/>
      <c r="AU36" s="9"/>
      <c r="AV36" s="9"/>
      <c r="AW36" s="20"/>
      <c r="AX36" s="20"/>
      <c r="BA36" s="9"/>
      <c r="BB36" s="9"/>
      <c r="BC36" s="9"/>
      <c r="BD36" s="9"/>
      <c r="BE36" s="9"/>
      <c r="BF36" s="9"/>
      <c r="BG36" s="20"/>
      <c r="BH36" s="20"/>
      <c r="BK36" s="9"/>
      <c r="BL36" s="9"/>
      <c r="BM36" s="9"/>
      <c r="BN36" s="9"/>
      <c r="BO36" s="9"/>
      <c r="BP36" s="9"/>
    </row>
    <row r="37" spans="2:78" ht="20" customHeight="1" x14ac:dyDescent="0.2">
      <c r="H37" s="3"/>
      <c r="I37" s="8"/>
      <c r="J37" s="8"/>
      <c r="K37" s="9"/>
      <c r="L37" s="9"/>
      <c r="M37" s="9"/>
      <c r="N37" s="9"/>
      <c r="O37" s="9"/>
      <c r="P37" s="9"/>
      <c r="Q37" s="9"/>
      <c r="R37" s="9"/>
      <c r="W37" s="9"/>
      <c r="X37" s="9"/>
      <c r="Y37" s="9"/>
      <c r="Z37" s="9"/>
      <c r="AA37" s="9"/>
      <c r="AB37" s="9"/>
      <c r="AC37" s="20"/>
      <c r="AD37" s="20"/>
      <c r="AG37" s="9"/>
      <c r="AH37" s="9"/>
      <c r="AI37" s="9"/>
      <c r="AJ37" s="9"/>
      <c r="AK37" s="9"/>
      <c r="AL37" s="9"/>
      <c r="AM37" s="20"/>
      <c r="AN37" s="20"/>
      <c r="AQ37" s="9"/>
      <c r="AR37" s="9"/>
      <c r="AS37" s="9"/>
      <c r="AT37" s="9"/>
      <c r="AU37" s="9"/>
      <c r="AV37" s="9"/>
      <c r="AW37" s="20"/>
      <c r="AX37" s="20"/>
      <c r="BA37" s="9"/>
      <c r="BB37" s="9"/>
      <c r="BC37" s="9"/>
      <c r="BD37" s="9"/>
      <c r="BE37" s="9"/>
      <c r="BF37" s="9"/>
      <c r="BG37" s="20"/>
      <c r="BH37" s="20"/>
      <c r="BK37" s="9"/>
      <c r="BL37" s="9"/>
      <c r="BM37" s="9"/>
      <c r="BN37" s="9"/>
      <c r="BO37" s="9"/>
      <c r="BP37" s="9"/>
    </row>
    <row r="38" spans="2:78" ht="20" customHeight="1" x14ac:dyDescent="0.2">
      <c r="H38" s="3"/>
      <c r="I38" s="8"/>
      <c r="J38" s="8"/>
      <c r="K38" s="9"/>
      <c r="L38" s="9"/>
      <c r="M38" s="9"/>
      <c r="N38" s="9"/>
      <c r="O38" s="9"/>
      <c r="P38" s="9"/>
      <c r="Q38" s="9"/>
      <c r="R38" s="9"/>
      <c r="W38" s="9"/>
      <c r="X38" s="9"/>
      <c r="Y38" s="9"/>
      <c r="Z38" s="9"/>
      <c r="AA38" s="9"/>
      <c r="AB38" s="9"/>
      <c r="AC38" s="20"/>
      <c r="AD38" s="20"/>
      <c r="AG38" s="9"/>
      <c r="AH38" s="9"/>
      <c r="AI38" s="9"/>
      <c r="AJ38" s="9"/>
      <c r="AK38" s="9"/>
      <c r="AL38" s="9"/>
      <c r="AM38" s="20"/>
      <c r="AN38" s="20"/>
      <c r="AQ38" s="9"/>
      <c r="AR38" s="9"/>
      <c r="AS38" s="9"/>
      <c r="AT38" s="9"/>
      <c r="AU38" s="9"/>
      <c r="AV38" s="9"/>
      <c r="AW38" s="20"/>
      <c r="AX38" s="20"/>
      <c r="BA38" s="9"/>
      <c r="BB38" s="9"/>
      <c r="BC38" s="9"/>
      <c r="BD38" s="9"/>
      <c r="BE38" s="9"/>
      <c r="BF38" s="9"/>
      <c r="BG38" s="20"/>
      <c r="BH38" s="20"/>
      <c r="BK38" s="9"/>
      <c r="BL38" s="9"/>
      <c r="BM38" s="9"/>
      <c r="BN38" s="9"/>
      <c r="BO38" s="9"/>
      <c r="BP38" s="9"/>
    </row>
    <row r="39" spans="2:78" ht="20" customHeight="1" thickBot="1" x14ac:dyDescent="0.25">
      <c r="H39" s="3"/>
      <c r="I39" s="8"/>
      <c r="J39" s="8"/>
      <c r="K39" s="9"/>
      <c r="L39" s="9"/>
      <c r="M39" s="9"/>
      <c r="N39" s="9"/>
      <c r="O39" s="9"/>
      <c r="P39" s="9"/>
      <c r="Q39" s="9"/>
      <c r="R39" s="9"/>
      <c r="W39" s="9"/>
      <c r="X39" s="9"/>
      <c r="Y39" s="9"/>
      <c r="Z39" s="9"/>
      <c r="AA39" s="9"/>
      <c r="AB39" s="9"/>
      <c r="AC39" s="20"/>
      <c r="AD39" s="20"/>
      <c r="AG39" s="9"/>
      <c r="AH39" s="9"/>
      <c r="AI39" s="9"/>
      <c r="AJ39" s="9"/>
      <c r="AK39" s="9"/>
      <c r="AL39" s="9"/>
      <c r="AM39" s="20"/>
      <c r="AN39" s="20"/>
      <c r="AQ39" s="9"/>
      <c r="AR39" s="9"/>
      <c r="AS39" s="9"/>
      <c r="AT39" s="9"/>
      <c r="AU39" s="9"/>
      <c r="AV39" s="9"/>
      <c r="AW39" s="20"/>
      <c r="AX39" s="20"/>
      <c r="BA39" s="9"/>
      <c r="BB39" s="9"/>
      <c r="BC39" s="9"/>
      <c r="BD39" s="9"/>
      <c r="BE39" s="9"/>
      <c r="BF39" s="9"/>
      <c r="BG39" s="20"/>
      <c r="BH39" s="20"/>
      <c r="BK39" s="9"/>
      <c r="BL39" s="9"/>
      <c r="BM39" s="9"/>
      <c r="BN39" s="9"/>
      <c r="BO39" s="9"/>
      <c r="BP39" s="9"/>
    </row>
    <row r="40" spans="2:78" ht="20" customHeight="1" thickBot="1" x14ac:dyDescent="0.25">
      <c r="B40" s="64" t="s">
        <v>35</v>
      </c>
      <c r="D40" s="2"/>
      <c r="E40" s="77" t="s">
        <v>19</v>
      </c>
      <c r="F40" s="78"/>
      <c r="G40" s="78"/>
      <c r="H40" s="79"/>
      <c r="I40" s="80" t="s">
        <v>21</v>
      </c>
      <c r="J40" s="81"/>
      <c r="K40" s="81"/>
      <c r="L40" s="81"/>
      <c r="M40" s="81"/>
      <c r="N40" s="82">
        <v>0</v>
      </c>
      <c r="O40" s="82"/>
      <c r="P40" s="57"/>
      <c r="Q40" s="57"/>
      <c r="R40" s="58"/>
      <c r="S40" s="80" t="s">
        <v>21</v>
      </c>
      <c r="T40" s="81"/>
      <c r="U40" s="81"/>
      <c r="V40" s="81"/>
      <c r="W40" s="81"/>
      <c r="X40" s="82">
        <v>0.04</v>
      </c>
      <c r="Y40" s="82"/>
      <c r="Z40" s="57"/>
      <c r="AA40" s="57"/>
      <c r="AB40" s="58"/>
      <c r="AC40" s="80" t="s">
        <v>21</v>
      </c>
      <c r="AD40" s="81"/>
      <c r="AE40" s="81"/>
      <c r="AF40" s="81"/>
      <c r="AG40" s="81"/>
      <c r="AH40" s="82">
        <v>0.08</v>
      </c>
      <c r="AI40" s="82"/>
      <c r="AJ40" s="57"/>
      <c r="AK40" s="57"/>
      <c r="AL40" s="58"/>
      <c r="AM40" s="80" t="s">
        <v>21</v>
      </c>
      <c r="AN40" s="81"/>
      <c r="AO40" s="81"/>
      <c r="AP40" s="81"/>
      <c r="AQ40" s="81"/>
      <c r="AR40" s="82">
        <v>0.12</v>
      </c>
      <c r="AS40" s="82"/>
      <c r="AT40" s="57"/>
      <c r="AU40" s="57"/>
      <c r="AV40" s="58"/>
      <c r="AW40" s="80" t="s">
        <v>21</v>
      </c>
      <c r="AX40" s="81"/>
      <c r="AY40" s="81"/>
      <c r="AZ40" s="81"/>
      <c r="BA40" s="81"/>
      <c r="BB40" s="82">
        <v>0.16</v>
      </c>
      <c r="BC40" s="82"/>
      <c r="BD40" s="57"/>
      <c r="BE40" s="57"/>
      <c r="BF40" s="58"/>
      <c r="BG40" s="80" t="s">
        <v>21</v>
      </c>
      <c r="BH40" s="81"/>
      <c r="BI40" s="81"/>
      <c r="BJ40" s="81"/>
      <c r="BK40" s="81"/>
      <c r="BL40" s="82">
        <v>0.2</v>
      </c>
      <c r="BM40" s="82"/>
      <c r="BN40" s="57"/>
      <c r="BO40" s="57"/>
      <c r="BP40" s="58"/>
      <c r="BQ40" s="80" t="s">
        <v>21</v>
      </c>
      <c r="BR40" s="81"/>
      <c r="BS40" s="81"/>
      <c r="BT40" s="81"/>
      <c r="BU40" s="81"/>
      <c r="BV40" s="82">
        <v>0.24</v>
      </c>
      <c r="BW40" s="82"/>
      <c r="BX40" s="57"/>
      <c r="BY40" s="57"/>
      <c r="BZ40" s="58"/>
    </row>
    <row r="41" spans="2:78" ht="20" customHeight="1" x14ac:dyDescent="0.2">
      <c r="B41" s="4" t="s">
        <v>1</v>
      </c>
      <c r="C41" s="5">
        <v>600</v>
      </c>
      <c r="D41" s="2"/>
      <c r="E41" s="24" t="s">
        <v>25</v>
      </c>
      <c r="F41" s="21" t="s">
        <v>27</v>
      </c>
      <c r="G41" s="30" t="s">
        <v>0</v>
      </c>
      <c r="H41" s="45" t="s">
        <v>28</v>
      </c>
      <c r="I41" s="24" t="s">
        <v>29</v>
      </c>
      <c r="J41" s="21" t="s">
        <v>23</v>
      </c>
      <c r="K41" s="21" t="s">
        <v>26</v>
      </c>
      <c r="L41" s="30" t="s">
        <v>18</v>
      </c>
      <c r="M41" s="21" t="s">
        <v>30</v>
      </c>
      <c r="N41" s="21" t="s">
        <v>31</v>
      </c>
      <c r="O41" s="21" t="s">
        <v>32</v>
      </c>
      <c r="P41" s="21" t="s">
        <v>20</v>
      </c>
      <c r="Q41" s="55" t="s">
        <v>34</v>
      </c>
      <c r="R41" s="56" t="s">
        <v>33</v>
      </c>
      <c r="S41" s="24" t="s">
        <v>9</v>
      </c>
      <c r="T41" s="21" t="s">
        <v>23</v>
      </c>
      <c r="U41" s="21" t="s">
        <v>26</v>
      </c>
      <c r="V41" s="30" t="s">
        <v>18</v>
      </c>
      <c r="W41" s="21" t="s">
        <v>30</v>
      </c>
      <c r="X41" s="21" t="s">
        <v>31</v>
      </c>
      <c r="Y41" s="21" t="s">
        <v>32</v>
      </c>
      <c r="Z41" s="21" t="s">
        <v>20</v>
      </c>
      <c r="AA41" s="55" t="s">
        <v>34</v>
      </c>
      <c r="AB41" s="56" t="s">
        <v>33</v>
      </c>
      <c r="AC41" s="24" t="s">
        <v>10</v>
      </c>
      <c r="AD41" s="21" t="s">
        <v>23</v>
      </c>
      <c r="AE41" s="21" t="s">
        <v>26</v>
      </c>
      <c r="AF41" s="30" t="s">
        <v>18</v>
      </c>
      <c r="AG41" s="21" t="s">
        <v>30</v>
      </c>
      <c r="AH41" s="21" t="s">
        <v>31</v>
      </c>
      <c r="AI41" s="21" t="s">
        <v>32</v>
      </c>
      <c r="AJ41" s="21" t="s">
        <v>20</v>
      </c>
      <c r="AK41" s="55" t="s">
        <v>34</v>
      </c>
      <c r="AL41" s="56" t="s">
        <v>33</v>
      </c>
      <c r="AM41" s="24" t="s">
        <v>11</v>
      </c>
      <c r="AN41" s="21" t="s">
        <v>23</v>
      </c>
      <c r="AO41" s="21" t="s">
        <v>26</v>
      </c>
      <c r="AP41" s="30" t="s">
        <v>18</v>
      </c>
      <c r="AQ41" s="21" t="s">
        <v>30</v>
      </c>
      <c r="AR41" s="21" t="s">
        <v>31</v>
      </c>
      <c r="AS41" s="21" t="s">
        <v>32</v>
      </c>
      <c r="AT41" s="21" t="s">
        <v>20</v>
      </c>
      <c r="AU41" s="55" t="s">
        <v>34</v>
      </c>
      <c r="AV41" s="56" t="s">
        <v>33</v>
      </c>
      <c r="AW41" s="24" t="s">
        <v>12</v>
      </c>
      <c r="AX41" s="21" t="s">
        <v>23</v>
      </c>
      <c r="AY41" s="21" t="s">
        <v>26</v>
      </c>
      <c r="AZ41" s="30" t="s">
        <v>18</v>
      </c>
      <c r="BA41" s="21" t="s">
        <v>30</v>
      </c>
      <c r="BB41" s="21" t="s">
        <v>31</v>
      </c>
      <c r="BC41" s="21" t="s">
        <v>32</v>
      </c>
      <c r="BD41" s="21" t="s">
        <v>20</v>
      </c>
      <c r="BE41" s="55" t="s">
        <v>34</v>
      </c>
      <c r="BF41" s="56" t="s">
        <v>33</v>
      </c>
      <c r="BG41" s="24" t="s">
        <v>13</v>
      </c>
      <c r="BH41" s="21" t="s">
        <v>23</v>
      </c>
      <c r="BI41" s="21" t="s">
        <v>26</v>
      </c>
      <c r="BJ41" s="30" t="s">
        <v>18</v>
      </c>
      <c r="BK41" s="21" t="s">
        <v>30</v>
      </c>
      <c r="BL41" s="21" t="s">
        <v>31</v>
      </c>
      <c r="BM41" s="21" t="s">
        <v>32</v>
      </c>
      <c r="BN41" s="21" t="s">
        <v>20</v>
      </c>
      <c r="BO41" s="55" t="s">
        <v>34</v>
      </c>
      <c r="BP41" s="56" t="s">
        <v>33</v>
      </c>
      <c r="BQ41" s="24" t="s">
        <v>14</v>
      </c>
      <c r="BR41" s="21" t="s">
        <v>23</v>
      </c>
      <c r="BS41" s="21" t="s">
        <v>26</v>
      </c>
      <c r="BT41" s="30" t="s">
        <v>18</v>
      </c>
      <c r="BU41" s="21" t="s">
        <v>30</v>
      </c>
      <c r="BV41" s="21" t="s">
        <v>31</v>
      </c>
      <c r="BW41" s="21" t="s">
        <v>32</v>
      </c>
      <c r="BX41" s="21" t="s">
        <v>20</v>
      </c>
      <c r="BY41" s="55" t="s">
        <v>34</v>
      </c>
      <c r="BZ41" s="56" t="s">
        <v>33</v>
      </c>
    </row>
    <row r="42" spans="2:78" ht="20" customHeight="1" x14ac:dyDescent="0.4">
      <c r="B42" s="6" t="s">
        <v>24</v>
      </c>
      <c r="C42" s="7">
        <v>20.5</v>
      </c>
      <c r="D42" s="2"/>
      <c r="E42" s="29">
        <v>16</v>
      </c>
      <c r="F42" s="21">
        <v>0.31459999999999999</v>
      </c>
      <c r="G42" s="22">
        <f>F42/$C$53/$C$46</f>
        <v>3.2362883960624038</v>
      </c>
      <c r="H42" s="46">
        <f>F42*$C$46/$C$44</f>
        <v>28136.760563380281</v>
      </c>
      <c r="I42" s="50"/>
      <c r="J42" s="51"/>
      <c r="K42" s="51"/>
      <c r="L42" s="51">
        <f>K42/$C$53</f>
        <v>0</v>
      </c>
      <c r="M42" s="51">
        <f>4*PI()^2*$C$52*SQRT($C$50*$C$41)*($C$46*I42*K42)^2</f>
        <v>0</v>
      </c>
      <c r="N42" s="51">
        <f>4*PI()^2*N$40*SQRT($C$50*$C$41)*($C$46*I42*K42)^2</f>
        <v>0</v>
      </c>
      <c r="O42" s="51">
        <f t="shared" ref="O42:O67" si="73">M42+N42</f>
        <v>0</v>
      </c>
      <c r="P42" s="52">
        <f>2*PI()^2*N$40*2*SQRT($C$41*$C$50)*J42*$C$46^2*K42^2/SQRT(2)</f>
        <v>0</v>
      </c>
      <c r="Q42" s="52">
        <f>0.5926*0.5*$C$45*$F42^3*($C$46*I42*2+$C$46)*$C$47</f>
        <v>0.73415029539708421</v>
      </c>
      <c r="R42" s="53">
        <f t="shared" ref="R42:R43" si="74">N42/Q42</f>
        <v>0</v>
      </c>
      <c r="S42" s="50"/>
      <c r="T42" s="51"/>
      <c r="U42" s="51"/>
      <c r="V42" s="51">
        <f>U42/$C$53</f>
        <v>0</v>
      </c>
      <c r="W42" s="51">
        <f>4*PI()^2*$C$52*SQRT($C$50*$C$41)*($C$46*S42*U42)^2</f>
        <v>0</v>
      </c>
      <c r="X42" s="51">
        <f>4*PI()^2*X$40*SQRT($C$50*$C$41)*($C$46*S42*U42)^2</f>
        <v>0</v>
      </c>
      <c r="Y42" s="51">
        <f t="shared" ref="Y42:Y67" si="75">W42+X42</f>
        <v>0</v>
      </c>
      <c r="Z42" s="52">
        <f>2*PI()^2*X$40*2*SQRT($C$41*$C$50)*T42*$C$46^2*U42^2/SQRT(2)</f>
        <v>0</v>
      </c>
      <c r="AA42" s="52">
        <f>0.5926*0.5*$C$45*$F42^3*($C$46*S42*2+$C$46)*$C$47</f>
        <v>0.73415029539708421</v>
      </c>
      <c r="AB42" s="53">
        <f t="shared" ref="AB42:AB67" si="76">X42/AA42</f>
        <v>0</v>
      </c>
      <c r="AC42" s="50"/>
      <c r="AD42" s="51"/>
      <c r="AE42" s="51"/>
      <c r="AF42" s="51">
        <f>AE42/$C$53</f>
        <v>0</v>
      </c>
      <c r="AG42" s="51">
        <f>4*PI()^2*$C$52*SQRT($C$50*$C$41)*($C$46*AC42*AE42)^2</f>
        <v>0</v>
      </c>
      <c r="AH42" s="51">
        <f>4*PI()^2*AH$40*SQRT($C$50*$C$41)*($C$46*AC42*AE42)^2</f>
        <v>0</v>
      </c>
      <c r="AI42" s="51">
        <f t="shared" ref="AI42:AI67" si="77">AG42+AH42</f>
        <v>0</v>
      </c>
      <c r="AJ42" s="52">
        <f>2*PI()^2*AH$40*2*SQRT($C$41*$C$50)*AD42*$C$46^2*AE42^2/SQRT(2)</f>
        <v>0</v>
      </c>
      <c r="AK42" s="52">
        <f>0.5926*0.5*$C$45*$F42^3*($C$46*AC42*2+$C$46)*$C$47</f>
        <v>0.73415029539708421</v>
      </c>
      <c r="AL42" s="53">
        <f t="shared" ref="AL42:AL67" si="78">AH42/AK42</f>
        <v>0</v>
      </c>
      <c r="AM42" s="50"/>
      <c r="AN42" s="51"/>
      <c r="AO42" s="51"/>
      <c r="AP42" s="51">
        <f>AO42/$C$53</f>
        <v>0</v>
      </c>
      <c r="AQ42" s="51">
        <f>4*PI()^2*$C$52*SQRT($C$50*$C$41)*($C$46*AM42*AO42)^2</f>
        <v>0</v>
      </c>
      <c r="AR42" s="51">
        <f>4*PI()^2*AR$40*SQRT($C$50*$C$41)*($C$46*AM42*AO42)^2</f>
        <v>0</v>
      </c>
      <c r="AS42" s="51">
        <f t="shared" ref="AS42:AS67" si="79">AQ42+AR42</f>
        <v>0</v>
      </c>
      <c r="AT42" s="52">
        <f>2*PI()^2*AR$40*2*SQRT($C$41*$C$50)*AN42*$C$46^2*AO42^2/SQRT(2)</f>
        <v>0</v>
      </c>
      <c r="AU42" s="52">
        <f>0.5926*0.5*$C$45*$F42^3*($C$46*AM42*2+$C$46)*$C$47</f>
        <v>0.73415029539708421</v>
      </c>
      <c r="AV42" s="53">
        <f t="shared" ref="AV42:AV67" si="80">AR42/AU42</f>
        <v>0</v>
      </c>
      <c r="AW42" s="50"/>
      <c r="AX42" s="51"/>
      <c r="AY42" s="51"/>
      <c r="AZ42" s="51">
        <f>AY42/$C$53</f>
        <v>0</v>
      </c>
      <c r="BA42" s="51">
        <f>4*PI()^2*$C$52*SQRT($C$50*$C$41)*($C$46*AW42*AY42)^2</f>
        <v>0</v>
      </c>
      <c r="BB42" s="51">
        <f>4*PI()^2*BB$40*SQRT($C$50*$C$41)*($C$46*AW42*AY42)^2</f>
        <v>0</v>
      </c>
      <c r="BC42" s="51">
        <f t="shared" ref="BC42:BC67" si="81">BA42+BB42</f>
        <v>0</v>
      </c>
      <c r="BD42" s="52">
        <f>2*PI()^2*BB$40*2*SQRT($C$41*$C$50)*AX42*$C$46^2*AY42^2/SQRT(2)</f>
        <v>0</v>
      </c>
      <c r="BE42" s="52">
        <f>0.5926*0.5*$C$45*$F42^3*($C$46*AW42*2+$C$46)*$C$47</f>
        <v>0.73415029539708421</v>
      </c>
      <c r="BF42" s="53">
        <f t="shared" ref="BF42:BF67" si="82">BB42/BE42</f>
        <v>0</v>
      </c>
      <c r="BG42" s="50"/>
      <c r="BH42" s="51"/>
      <c r="BI42" s="51"/>
      <c r="BJ42" s="51">
        <f>BI42/$C$53</f>
        <v>0</v>
      </c>
      <c r="BK42" s="51">
        <f>4*PI()^2*$C$52*SQRT($C$50*$C$41)*($C$46*BG42*BI42)^2</f>
        <v>0</v>
      </c>
      <c r="BL42" s="51">
        <f>4*PI()^2*BL$40*SQRT($C$50*$C$41)*($C$46*BG42*BI42)^2</f>
        <v>0</v>
      </c>
      <c r="BM42" s="51">
        <f t="shared" ref="BM42:BM67" si="83">BK42+BL42</f>
        <v>0</v>
      </c>
      <c r="BN42" s="52">
        <f>2*PI()^2*BL$40*2*SQRT($C$41*$C$50)*BH42*$C$46^2*BI42^2/SQRT(2)</f>
        <v>0</v>
      </c>
      <c r="BO42" s="52">
        <f>0.5926*0.5*$C$45*$F42^3*($C$46*BG42*2+$C$46)*$C$47</f>
        <v>0.73415029539708421</v>
      </c>
      <c r="BP42" s="53">
        <f t="shared" ref="BP42:BP67" si="84">BL42/BO42</f>
        <v>0</v>
      </c>
      <c r="BQ42" s="50"/>
      <c r="BR42" s="51"/>
      <c r="BS42" s="51"/>
      <c r="BT42" s="51">
        <f>BS42/$C$53</f>
        <v>0</v>
      </c>
      <c r="BU42" s="51">
        <f>4*PI()^2*$C$52*SQRT($C$50*$C$41)*($C$46*BQ42*BS42)^2</f>
        <v>0</v>
      </c>
      <c r="BV42" s="51">
        <f>4*PI()^2*BV$40*SQRT($C$50*$C$41)*($C$46*BQ42*BS42)^2</f>
        <v>0</v>
      </c>
      <c r="BW42" s="51">
        <f t="shared" ref="BW42:BW67" si="85">BU42+BV42</f>
        <v>0</v>
      </c>
      <c r="BX42" s="52">
        <f>2*PI()^2*BV$40*2*SQRT($C$41*$C$50)*BR42*$C$46^2*BS42^2/SQRT(2)</f>
        <v>0</v>
      </c>
      <c r="BY42" s="52">
        <f>0.5926*0.5*$C$45*$F42^3*($C$46*BQ42*2+$C$46)*$C$47</f>
        <v>0.73415029539708421</v>
      </c>
      <c r="BZ42" s="53">
        <f t="shared" ref="BZ42:BZ67" si="86">BV42/BY42</f>
        <v>0</v>
      </c>
    </row>
    <row r="43" spans="2:78" ht="20" customHeight="1" x14ac:dyDescent="0.2">
      <c r="B43" s="10" t="s">
        <v>2</v>
      </c>
      <c r="C43" s="11">
        <f>1.003887*10^-3</f>
        <v>1.003887E-3</v>
      </c>
      <c r="D43" s="2"/>
      <c r="E43" s="29">
        <v>18</v>
      </c>
      <c r="F43" s="21">
        <v>0.35460000000000003</v>
      </c>
      <c r="G43" s="22">
        <f>F43/$C$53/$C$46</f>
        <v>3.6477681666997093</v>
      </c>
      <c r="H43" s="46">
        <f t="shared" ref="H43:H67" si="87">F43*$C$46/$C$44</f>
        <v>31714.22535211268</v>
      </c>
      <c r="I43" s="54"/>
      <c r="J43" s="3"/>
      <c r="K43" s="3"/>
      <c r="L43" s="3">
        <f t="shared" ref="L43:L67" si="88">K43/$C$53</f>
        <v>0</v>
      </c>
      <c r="M43" s="3">
        <f t="shared" ref="M43:M67" si="89">4*PI()^2*$C$52*SQRT($C$50*$C$41)*($C$46*I43*K43)^2</f>
        <v>0</v>
      </c>
      <c r="N43" s="3">
        <f t="shared" ref="N43:N67" si="90">4*PI()^2*N$40*SQRT($C$50*$C$41)*($C$46*I43*K43)^2</f>
        <v>0</v>
      </c>
      <c r="O43" s="3">
        <f t="shared" si="73"/>
        <v>0</v>
      </c>
      <c r="P43" s="18">
        <f t="shared" ref="P43:P67" si="91">2*PI()^2*N$40*2*SQRT($C$41*$C$50)*J43*$C$46^2*K43^2/SQRT(2)</f>
        <v>0</v>
      </c>
      <c r="Q43" s="18">
        <f t="shared" ref="Q43:Q67" si="92">0.5926*0.5*$C$45*$F43^3*($C$46*I43*2+$C$46)*$C$47</f>
        <v>1.0512960116287153</v>
      </c>
      <c r="R43" s="39">
        <f t="shared" si="74"/>
        <v>0</v>
      </c>
      <c r="S43" s="54"/>
      <c r="T43" s="3"/>
      <c r="U43" s="3"/>
      <c r="V43" s="3">
        <f t="shared" ref="V43:V67" si="93">U43/$C$53</f>
        <v>0</v>
      </c>
      <c r="W43" s="3">
        <f t="shared" ref="W43:W67" si="94">4*PI()^2*$C$52*SQRT($C$50*$C$41)*($C$46*S43*U43)^2</f>
        <v>0</v>
      </c>
      <c r="X43" s="3">
        <f t="shared" ref="X43:X67" si="95">4*PI()^2*X$40*SQRT($C$50*$C$41)*($C$46*S43*U43)^2</f>
        <v>0</v>
      </c>
      <c r="Y43" s="3">
        <f t="shared" si="75"/>
        <v>0</v>
      </c>
      <c r="Z43" s="18">
        <f t="shared" ref="Z43:Z67" si="96">2*PI()^2*X$40*2*SQRT($C$41*$C$50)*T43*$C$46^2*U43^2/SQRT(2)</f>
        <v>0</v>
      </c>
      <c r="AA43" s="18">
        <f t="shared" ref="AA43:AA67" si="97">0.5926*0.5*$C$45*$F43^3*($C$46*S43*2+$C$46)*$C$47</f>
        <v>1.0512960116287153</v>
      </c>
      <c r="AB43" s="39">
        <f t="shared" si="76"/>
        <v>0</v>
      </c>
      <c r="AC43" s="54"/>
      <c r="AD43" s="3"/>
      <c r="AE43" s="3"/>
      <c r="AF43" s="3">
        <f t="shared" ref="AF43:AF67" si="98">AE43/$C$53</f>
        <v>0</v>
      </c>
      <c r="AG43" s="3">
        <f t="shared" ref="AG43:AG67" si="99">4*PI()^2*$C$52*SQRT($C$50*$C$41)*($C$46*AC43*AE43)^2</f>
        <v>0</v>
      </c>
      <c r="AH43" s="3">
        <f t="shared" ref="AH43:AH67" si="100">4*PI()^2*AH$40*SQRT($C$50*$C$41)*($C$46*AC43*AE43)^2</f>
        <v>0</v>
      </c>
      <c r="AI43" s="3">
        <f t="shared" si="77"/>
        <v>0</v>
      </c>
      <c r="AJ43" s="18">
        <f t="shared" ref="AJ43:AJ67" si="101">2*PI()^2*AH$40*2*SQRT($C$41*$C$50)*AD43*$C$46^2*AE43^2/SQRT(2)</f>
        <v>0</v>
      </c>
      <c r="AK43" s="18">
        <f t="shared" ref="AK43:AK67" si="102">0.5926*0.5*$C$45*$F43^3*($C$46*AC43*2+$C$46)*$C$47</f>
        <v>1.0512960116287153</v>
      </c>
      <c r="AL43" s="39">
        <f t="shared" si="78"/>
        <v>0</v>
      </c>
      <c r="AM43" s="54"/>
      <c r="AN43" s="3"/>
      <c r="AO43" s="3"/>
      <c r="AP43" s="3">
        <f t="shared" ref="AP43:AP67" si="103">AO43/$C$53</f>
        <v>0</v>
      </c>
      <c r="AQ43" s="3">
        <f t="shared" ref="AQ43:AQ67" si="104">4*PI()^2*$C$52*SQRT($C$50*$C$41)*($C$46*AM43*AO43)^2</f>
        <v>0</v>
      </c>
      <c r="AR43" s="3">
        <f t="shared" ref="AR43:AR67" si="105">4*PI()^2*AR$40*SQRT($C$50*$C$41)*($C$46*AM43*AO43)^2</f>
        <v>0</v>
      </c>
      <c r="AS43" s="3">
        <f t="shared" si="79"/>
        <v>0</v>
      </c>
      <c r="AT43" s="18">
        <f t="shared" ref="AT43:AT67" si="106">2*PI()^2*AR$40*2*SQRT($C$41*$C$50)*AN43*$C$46^2*AO43^2/SQRT(2)</f>
        <v>0</v>
      </c>
      <c r="AU43" s="18">
        <f t="shared" ref="AU43:AU67" si="107">0.5926*0.5*$C$45*$F43^3*($C$46*AM43*2+$C$46)*$C$47</f>
        <v>1.0512960116287153</v>
      </c>
      <c r="AV43" s="39">
        <f t="shared" si="80"/>
        <v>0</v>
      </c>
      <c r="AW43" s="54"/>
      <c r="AX43" s="3"/>
      <c r="AY43" s="3"/>
      <c r="AZ43" s="3">
        <f t="shared" ref="AZ43:AZ67" si="108">AY43/$C$53</f>
        <v>0</v>
      </c>
      <c r="BA43" s="3">
        <f t="shared" ref="BA43:BA67" si="109">4*PI()^2*$C$52*SQRT($C$50*$C$41)*($C$46*AW43*AY43)^2</f>
        <v>0</v>
      </c>
      <c r="BB43" s="3">
        <f t="shared" ref="BB43:BB67" si="110">4*PI()^2*BB$40*SQRT($C$50*$C$41)*($C$46*AW43*AY43)^2</f>
        <v>0</v>
      </c>
      <c r="BC43" s="3">
        <f t="shared" si="81"/>
        <v>0</v>
      </c>
      <c r="BD43" s="18">
        <f t="shared" ref="BD43:BD67" si="111">2*PI()^2*BB$40*2*SQRT($C$41*$C$50)*AX43*$C$46^2*AY43^2/SQRT(2)</f>
        <v>0</v>
      </c>
      <c r="BE43" s="18">
        <f t="shared" ref="BE43:BE67" si="112">0.5926*0.5*$C$45*$F43^3*($C$46*AW43*2+$C$46)*$C$47</f>
        <v>1.0512960116287153</v>
      </c>
      <c r="BF43" s="39">
        <f t="shared" si="82"/>
        <v>0</v>
      </c>
      <c r="BG43" s="54"/>
      <c r="BH43" s="3"/>
      <c r="BI43" s="3"/>
      <c r="BJ43" s="3">
        <f t="shared" ref="BJ43:BJ67" si="113">BI43/$C$53</f>
        <v>0</v>
      </c>
      <c r="BK43" s="3">
        <f t="shared" ref="BK43:BK67" si="114">4*PI()^2*$C$52*SQRT($C$50*$C$41)*($C$46*BG43*BI43)^2</f>
        <v>0</v>
      </c>
      <c r="BL43" s="3">
        <f t="shared" ref="BL43:BL67" si="115">4*PI()^2*BL$40*SQRT($C$50*$C$41)*($C$46*BG43*BI43)^2</f>
        <v>0</v>
      </c>
      <c r="BM43" s="3">
        <f t="shared" si="83"/>
        <v>0</v>
      </c>
      <c r="BN43" s="18">
        <f t="shared" ref="BN43:BN67" si="116">2*PI()^2*BL$40*2*SQRT($C$41*$C$50)*BH43*$C$46^2*BI43^2/SQRT(2)</f>
        <v>0</v>
      </c>
      <c r="BO43" s="18">
        <f t="shared" ref="BO43:BO67" si="117">0.5926*0.5*$C$45*$F43^3*($C$46*BG43*2+$C$46)*$C$47</f>
        <v>1.0512960116287153</v>
      </c>
      <c r="BP43" s="39">
        <f t="shared" si="84"/>
        <v>0</v>
      </c>
      <c r="BQ43" s="54"/>
      <c r="BR43" s="3"/>
      <c r="BS43" s="3"/>
      <c r="BT43" s="3">
        <f t="shared" ref="BT43:BT67" si="118">BS43/$C$53</f>
        <v>0</v>
      </c>
      <c r="BU43" s="3">
        <f t="shared" ref="BU43:BU67" si="119">4*PI()^2*$C$52*SQRT($C$50*$C$41)*($C$46*BQ43*BS43)^2</f>
        <v>0</v>
      </c>
      <c r="BV43" s="3">
        <f t="shared" ref="BV43:BV67" si="120">4*PI()^2*BV$40*SQRT($C$50*$C$41)*($C$46*BQ43*BS43)^2</f>
        <v>0</v>
      </c>
      <c r="BW43" s="3">
        <f t="shared" si="85"/>
        <v>0</v>
      </c>
      <c r="BX43" s="18">
        <f t="shared" ref="BX43:BX67" si="121">2*PI()^2*BV$40*2*SQRT($C$41*$C$50)*BR43*$C$46^2*BS43^2/SQRT(2)</f>
        <v>0</v>
      </c>
      <c r="BY43" s="18">
        <f t="shared" ref="BY43:BY67" si="122">0.5926*0.5*$C$45*$F43^3*($C$46*BQ43*2+$C$46)*$C$47</f>
        <v>1.0512960116287153</v>
      </c>
      <c r="BZ43" s="39">
        <f t="shared" si="86"/>
        <v>0</v>
      </c>
    </row>
    <row r="44" spans="2:78" ht="20" customHeight="1" x14ac:dyDescent="0.2">
      <c r="B44" s="6" t="s">
        <v>3</v>
      </c>
      <c r="C44" s="12">
        <f>9.94*10^-7</f>
        <v>9.9399999999999993E-7</v>
      </c>
      <c r="D44" s="2"/>
      <c r="E44" s="29">
        <v>20</v>
      </c>
      <c r="F44" s="22">
        <f>0.02*E44-0.0054</f>
        <v>0.39460000000000001</v>
      </c>
      <c r="G44" s="22">
        <f t="shared" ref="G44:G67" si="123">F44/$C$53/$C$46</f>
        <v>4.0592479373370143</v>
      </c>
      <c r="H44" s="46">
        <f t="shared" si="87"/>
        <v>35291.690140845072</v>
      </c>
      <c r="I44" s="36"/>
      <c r="J44" s="32"/>
      <c r="K44" s="32"/>
      <c r="L44" s="3">
        <f t="shared" si="88"/>
        <v>0</v>
      </c>
      <c r="M44" s="3">
        <f t="shared" si="89"/>
        <v>0</v>
      </c>
      <c r="N44" s="3">
        <f t="shared" si="90"/>
        <v>0</v>
      </c>
      <c r="O44" s="3">
        <f t="shared" si="73"/>
        <v>0</v>
      </c>
      <c r="P44" s="18">
        <f t="shared" si="91"/>
        <v>0</v>
      </c>
      <c r="Q44" s="18">
        <f t="shared" si="92"/>
        <v>1.4487053560282079</v>
      </c>
      <c r="R44" s="39">
        <f>N44/Q44</f>
        <v>0</v>
      </c>
      <c r="S44" s="36"/>
      <c r="T44" s="32"/>
      <c r="U44" s="32"/>
      <c r="V44" s="3">
        <f t="shared" si="93"/>
        <v>0</v>
      </c>
      <c r="W44" s="3">
        <f t="shared" si="94"/>
        <v>0</v>
      </c>
      <c r="X44" s="3">
        <f t="shared" si="95"/>
        <v>0</v>
      </c>
      <c r="Y44" s="3">
        <f t="shared" si="75"/>
        <v>0</v>
      </c>
      <c r="Z44" s="18">
        <f t="shared" si="96"/>
        <v>0</v>
      </c>
      <c r="AA44" s="18">
        <f t="shared" si="97"/>
        <v>1.4487053560282079</v>
      </c>
      <c r="AB44" s="39">
        <f t="shared" si="76"/>
        <v>0</v>
      </c>
      <c r="AC44" s="36"/>
      <c r="AD44" s="32"/>
      <c r="AE44" s="32"/>
      <c r="AF44" s="3">
        <f t="shared" si="98"/>
        <v>0</v>
      </c>
      <c r="AG44" s="3">
        <f t="shared" si="99"/>
        <v>0</v>
      </c>
      <c r="AH44" s="3">
        <f t="shared" si="100"/>
        <v>0</v>
      </c>
      <c r="AI44" s="3">
        <f t="shared" si="77"/>
        <v>0</v>
      </c>
      <c r="AJ44" s="18">
        <f t="shared" si="101"/>
        <v>0</v>
      </c>
      <c r="AK44" s="18">
        <f t="shared" si="102"/>
        <v>1.4487053560282079</v>
      </c>
      <c r="AL44" s="39">
        <f t="shared" si="78"/>
        <v>0</v>
      </c>
      <c r="AM44" s="36"/>
      <c r="AN44" s="32"/>
      <c r="AO44" s="32"/>
      <c r="AP44" s="3">
        <f t="shared" si="103"/>
        <v>0</v>
      </c>
      <c r="AQ44" s="3">
        <f t="shared" si="104"/>
        <v>0</v>
      </c>
      <c r="AR44" s="3">
        <f t="shared" si="105"/>
        <v>0</v>
      </c>
      <c r="AS44" s="3">
        <f t="shared" si="79"/>
        <v>0</v>
      </c>
      <c r="AT44" s="18">
        <f t="shared" si="106"/>
        <v>0</v>
      </c>
      <c r="AU44" s="18">
        <f t="shared" si="107"/>
        <v>1.4487053560282079</v>
      </c>
      <c r="AV44" s="39">
        <f t="shared" si="80"/>
        <v>0</v>
      </c>
      <c r="AW44" s="36"/>
      <c r="AX44" s="32"/>
      <c r="AY44" s="32"/>
      <c r="AZ44" s="3">
        <f t="shared" si="108"/>
        <v>0</v>
      </c>
      <c r="BA44" s="3">
        <f t="shared" si="109"/>
        <v>0</v>
      </c>
      <c r="BB44" s="3">
        <f t="shared" si="110"/>
        <v>0</v>
      </c>
      <c r="BC44" s="3">
        <f t="shared" si="81"/>
        <v>0</v>
      </c>
      <c r="BD44" s="18">
        <f t="shared" si="111"/>
        <v>0</v>
      </c>
      <c r="BE44" s="18">
        <f t="shared" si="112"/>
        <v>1.4487053560282079</v>
      </c>
      <c r="BF44" s="39">
        <f t="shared" si="82"/>
        <v>0</v>
      </c>
      <c r="BG44" s="36"/>
      <c r="BH44" s="32"/>
      <c r="BI44" s="32"/>
      <c r="BJ44" s="3">
        <f t="shared" si="113"/>
        <v>0</v>
      </c>
      <c r="BK44" s="3">
        <f t="shared" si="114"/>
        <v>0</v>
      </c>
      <c r="BL44" s="3">
        <f t="shared" si="115"/>
        <v>0</v>
      </c>
      <c r="BM44" s="3">
        <f t="shared" si="83"/>
        <v>0</v>
      </c>
      <c r="BN44" s="18">
        <f t="shared" si="116"/>
        <v>0</v>
      </c>
      <c r="BO44" s="18">
        <f t="shared" si="117"/>
        <v>1.4487053560282079</v>
      </c>
      <c r="BP44" s="39">
        <f t="shared" si="84"/>
        <v>0</v>
      </c>
      <c r="BQ44" s="36"/>
      <c r="BR44" s="32"/>
      <c r="BS44" s="32"/>
      <c r="BT44" s="3">
        <f t="shared" si="118"/>
        <v>0</v>
      </c>
      <c r="BU44" s="3">
        <f t="shared" si="119"/>
        <v>0</v>
      </c>
      <c r="BV44" s="3">
        <f t="shared" si="120"/>
        <v>0</v>
      </c>
      <c r="BW44" s="3">
        <f t="shared" si="85"/>
        <v>0</v>
      </c>
      <c r="BX44" s="18">
        <f t="shared" si="121"/>
        <v>0</v>
      </c>
      <c r="BY44" s="18">
        <f t="shared" si="122"/>
        <v>1.4487053560282079</v>
      </c>
      <c r="BZ44" s="39">
        <f t="shared" si="86"/>
        <v>0</v>
      </c>
    </row>
    <row r="45" spans="2:78" ht="20" customHeight="1" x14ac:dyDescent="0.2">
      <c r="B45" s="10" t="s">
        <v>4</v>
      </c>
      <c r="C45" s="11">
        <v>999.72964999999999</v>
      </c>
      <c r="D45" s="2"/>
      <c r="E45" s="29">
        <v>22</v>
      </c>
      <c r="F45" s="22">
        <f t="shared" ref="F45:F67" si="124">0.02*E45-0.0054</f>
        <v>0.43459999999999999</v>
      </c>
      <c r="G45" s="22">
        <f t="shared" si="123"/>
        <v>4.4707277079743193</v>
      </c>
      <c r="H45" s="46">
        <f t="shared" si="87"/>
        <v>38869.15492957746</v>
      </c>
      <c r="I45" s="35"/>
      <c r="J45" s="31"/>
      <c r="K45" s="31"/>
      <c r="L45" s="3">
        <f t="shared" si="88"/>
        <v>0</v>
      </c>
      <c r="M45" s="3">
        <f t="shared" si="89"/>
        <v>0</v>
      </c>
      <c r="N45" s="3">
        <f t="shared" si="90"/>
        <v>0</v>
      </c>
      <c r="O45" s="3">
        <f t="shared" si="73"/>
        <v>0</v>
      </c>
      <c r="P45" s="18">
        <f t="shared" si="91"/>
        <v>0</v>
      </c>
      <c r="Q45" s="18">
        <f t="shared" si="92"/>
        <v>1.9354323193646394</v>
      </c>
      <c r="R45" s="39">
        <f t="shared" ref="R45:R67" si="125">N45/Q45</f>
        <v>0</v>
      </c>
      <c r="S45" s="35"/>
      <c r="T45" s="31"/>
      <c r="U45" s="31"/>
      <c r="V45" s="3">
        <f t="shared" si="93"/>
        <v>0</v>
      </c>
      <c r="W45" s="3">
        <f t="shared" si="94"/>
        <v>0</v>
      </c>
      <c r="X45" s="3">
        <f t="shared" si="95"/>
        <v>0</v>
      </c>
      <c r="Y45" s="3">
        <f t="shared" si="75"/>
        <v>0</v>
      </c>
      <c r="Z45" s="18">
        <f t="shared" si="96"/>
        <v>0</v>
      </c>
      <c r="AA45" s="18">
        <f t="shared" si="97"/>
        <v>1.9354323193646394</v>
      </c>
      <c r="AB45" s="39">
        <f t="shared" si="76"/>
        <v>0</v>
      </c>
      <c r="AC45" s="35"/>
      <c r="AD45" s="31"/>
      <c r="AE45" s="31"/>
      <c r="AF45" s="3">
        <f t="shared" si="98"/>
        <v>0</v>
      </c>
      <c r="AG45" s="3">
        <f t="shared" si="99"/>
        <v>0</v>
      </c>
      <c r="AH45" s="3">
        <f t="shared" si="100"/>
        <v>0</v>
      </c>
      <c r="AI45" s="3">
        <f t="shared" si="77"/>
        <v>0</v>
      </c>
      <c r="AJ45" s="18">
        <f t="shared" si="101"/>
        <v>0</v>
      </c>
      <c r="AK45" s="18">
        <f t="shared" si="102"/>
        <v>1.9354323193646394</v>
      </c>
      <c r="AL45" s="39">
        <f t="shared" si="78"/>
        <v>0</v>
      </c>
      <c r="AM45" s="35"/>
      <c r="AN45" s="31"/>
      <c r="AO45" s="31"/>
      <c r="AP45" s="3">
        <f t="shared" si="103"/>
        <v>0</v>
      </c>
      <c r="AQ45" s="3">
        <f t="shared" si="104"/>
        <v>0</v>
      </c>
      <c r="AR45" s="3">
        <f t="shared" si="105"/>
        <v>0</v>
      </c>
      <c r="AS45" s="3">
        <f t="shared" si="79"/>
        <v>0</v>
      </c>
      <c r="AT45" s="18">
        <f t="shared" si="106"/>
        <v>0</v>
      </c>
      <c r="AU45" s="18">
        <f t="shared" si="107"/>
        <v>1.9354323193646394</v>
      </c>
      <c r="AV45" s="39">
        <f t="shared" si="80"/>
        <v>0</v>
      </c>
      <c r="AW45" s="35"/>
      <c r="AX45" s="31"/>
      <c r="AY45" s="31"/>
      <c r="AZ45" s="3">
        <f t="shared" si="108"/>
        <v>0</v>
      </c>
      <c r="BA45" s="3">
        <f t="shared" si="109"/>
        <v>0</v>
      </c>
      <c r="BB45" s="3">
        <f t="shared" si="110"/>
        <v>0</v>
      </c>
      <c r="BC45" s="3">
        <f t="shared" si="81"/>
        <v>0</v>
      </c>
      <c r="BD45" s="18">
        <f t="shared" si="111"/>
        <v>0</v>
      </c>
      <c r="BE45" s="18">
        <f t="shared" si="112"/>
        <v>1.9354323193646394</v>
      </c>
      <c r="BF45" s="39">
        <f t="shared" si="82"/>
        <v>0</v>
      </c>
      <c r="BG45" s="35"/>
      <c r="BH45" s="31"/>
      <c r="BI45" s="31"/>
      <c r="BJ45" s="3">
        <f t="shared" si="113"/>
        <v>0</v>
      </c>
      <c r="BK45" s="3">
        <f t="shared" si="114"/>
        <v>0</v>
      </c>
      <c r="BL45" s="3">
        <f t="shared" si="115"/>
        <v>0</v>
      </c>
      <c r="BM45" s="3">
        <f t="shared" si="83"/>
        <v>0</v>
      </c>
      <c r="BN45" s="18">
        <f t="shared" si="116"/>
        <v>0</v>
      </c>
      <c r="BO45" s="18">
        <f t="shared" si="117"/>
        <v>1.9354323193646394</v>
      </c>
      <c r="BP45" s="39">
        <f t="shared" si="84"/>
        <v>0</v>
      </c>
      <c r="BQ45" s="35"/>
      <c r="BR45" s="31"/>
      <c r="BS45" s="31"/>
      <c r="BT45" s="3">
        <f t="shared" si="118"/>
        <v>0</v>
      </c>
      <c r="BU45" s="3">
        <f t="shared" si="119"/>
        <v>0</v>
      </c>
      <c r="BV45" s="3">
        <f t="shared" si="120"/>
        <v>0</v>
      </c>
      <c r="BW45" s="3">
        <f t="shared" si="85"/>
        <v>0</v>
      </c>
      <c r="BX45" s="18">
        <f t="shared" si="121"/>
        <v>0</v>
      </c>
      <c r="BY45" s="18">
        <f t="shared" si="122"/>
        <v>1.9354323193646394</v>
      </c>
      <c r="BZ45" s="39">
        <f t="shared" si="86"/>
        <v>0</v>
      </c>
    </row>
    <row r="46" spans="2:78" ht="20" customHeight="1" x14ac:dyDescent="0.2">
      <c r="B46" s="10" t="s">
        <v>5</v>
      </c>
      <c r="C46" s="11">
        <f>3.5*0.0254</f>
        <v>8.8899999999999993E-2</v>
      </c>
      <c r="D46" s="2"/>
      <c r="E46" s="29">
        <v>24</v>
      </c>
      <c r="F46" s="22">
        <f t="shared" si="124"/>
        <v>0.47459999999999997</v>
      </c>
      <c r="G46" s="22">
        <f t="shared" si="123"/>
        <v>4.8822074786116243</v>
      </c>
      <c r="H46" s="46">
        <f t="shared" si="87"/>
        <v>42446.619718309856</v>
      </c>
      <c r="I46" s="35"/>
      <c r="J46" s="31"/>
      <c r="K46" s="32"/>
      <c r="L46" s="3">
        <f t="shared" si="88"/>
        <v>0</v>
      </c>
      <c r="M46" s="3">
        <f t="shared" si="89"/>
        <v>0</v>
      </c>
      <c r="N46" s="3">
        <f t="shared" si="90"/>
        <v>0</v>
      </c>
      <c r="O46" s="3">
        <f t="shared" si="73"/>
        <v>0</v>
      </c>
      <c r="P46" s="18">
        <f t="shared" si="91"/>
        <v>0</v>
      </c>
      <c r="Q46" s="18">
        <f t="shared" si="92"/>
        <v>2.5205308924070855</v>
      </c>
      <c r="R46" s="39">
        <f t="shared" si="125"/>
        <v>0</v>
      </c>
      <c r="S46" s="35"/>
      <c r="T46" s="31"/>
      <c r="U46" s="32"/>
      <c r="V46" s="3">
        <f t="shared" si="93"/>
        <v>0</v>
      </c>
      <c r="W46" s="3">
        <f t="shared" si="94"/>
        <v>0</v>
      </c>
      <c r="X46" s="3">
        <f t="shared" si="95"/>
        <v>0</v>
      </c>
      <c r="Y46" s="3">
        <f t="shared" si="75"/>
        <v>0</v>
      </c>
      <c r="Z46" s="18">
        <f t="shared" si="96"/>
        <v>0</v>
      </c>
      <c r="AA46" s="18">
        <f t="shared" si="97"/>
        <v>2.5205308924070855</v>
      </c>
      <c r="AB46" s="39">
        <f t="shared" si="76"/>
        <v>0</v>
      </c>
      <c r="AC46" s="35"/>
      <c r="AD46" s="31"/>
      <c r="AE46" s="32"/>
      <c r="AF46" s="3">
        <f t="shared" si="98"/>
        <v>0</v>
      </c>
      <c r="AG46" s="3">
        <f t="shared" si="99"/>
        <v>0</v>
      </c>
      <c r="AH46" s="3">
        <f t="shared" si="100"/>
        <v>0</v>
      </c>
      <c r="AI46" s="3">
        <f t="shared" si="77"/>
        <v>0</v>
      </c>
      <c r="AJ46" s="18">
        <f t="shared" si="101"/>
        <v>0</v>
      </c>
      <c r="AK46" s="18">
        <f t="shared" si="102"/>
        <v>2.5205308924070855</v>
      </c>
      <c r="AL46" s="39">
        <f t="shared" si="78"/>
        <v>0</v>
      </c>
      <c r="AM46" s="35"/>
      <c r="AN46" s="31"/>
      <c r="AO46" s="32"/>
      <c r="AP46" s="3">
        <f t="shared" si="103"/>
        <v>0</v>
      </c>
      <c r="AQ46" s="3">
        <f t="shared" si="104"/>
        <v>0</v>
      </c>
      <c r="AR46" s="3">
        <f t="shared" si="105"/>
        <v>0</v>
      </c>
      <c r="AS46" s="3">
        <f t="shared" si="79"/>
        <v>0</v>
      </c>
      <c r="AT46" s="18">
        <f t="shared" si="106"/>
        <v>0</v>
      </c>
      <c r="AU46" s="18">
        <f t="shared" si="107"/>
        <v>2.5205308924070855</v>
      </c>
      <c r="AV46" s="39">
        <f t="shared" si="80"/>
        <v>0</v>
      </c>
      <c r="AW46" s="35"/>
      <c r="AX46" s="31"/>
      <c r="AY46" s="32"/>
      <c r="AZ46" s="3">
        <f t="shared" si="108"/>
        <v>0</v>
      </c>
      <c r="BA46" s="3">
        <f t="shared" si="109"/>
        <v>0</v>
      </c>
      <c r="BB46" s="3">
        <f t="shared" si="110"/>
        <v>0</v>
      </c>
      <c r="BC46" s="3">
        <f t="shared" si="81"/>
        <v>0</v>
      </c>
      <c r="BD46" s="18">
        <f t="shared" si="111"/>
        <v>0</v>
      </c>
      <c r="BE46" s="18">
        <f t="shared" si="112"/>
        <v>2.5205308924070855</v>
      </c>
      <c r="BF46" s="39">
        <f t="shared" si="82"/>
        <v>0</v>
      </c>
      <c r="BG46" s="35"/>
      <c r="BH46" s="31"/>
      <c r="BI46" s="32"/>
      <c r="BJ46" s="3">
        <f t="shared" si="113"/>
        <v>0</v>
      </c>
      <c r="BK46" s="3">
        <f t="shared" si="114"/>
        <v>0</v>
      </c>
      <c r="BL46" s="3">
        <f t="shared" si="115"/>
        <v>0</v>
      </c>
      <c r="BM46" s="3">
        <f t="shared" si="83"/>
        <v>0</v>
      </c>
      <c r="BN46" s="18">
        <f t="shared" si="116"/>
        <v>0</v>
      </c>
      <c r="BO46" s="18">
        <f t="shared" si="117"/>
        <v>2.5205308924070855</v>
      </c>
      <c r="BP46" s="39">
        <f t="shared" si="84"/>
        <v>0</v>
      </c>
      <c r="BQ46" s="35"/>
      <c r="BR46" s="31"/>
      <c r="BS46" s="32"/>
      <c r="BT46" s="3">
        <f t="shared" si="118"/>
        <v>0</v>
      </c>
      <c r="BU46" s="3">
        <f t="shared" si="119"/>
        <v>0</v>
      </c>
      <c r="BV46" s="3">
        <f t="shared" si="120"/>
        <v>0</v>
      </c>
      <c r="BW46" s="3">
        <f t="shared" si="85"/>
        <v>0</v>
      </c>
      <c r="BX46" s="18">
        <f t="shared" si="121"/>
        <v>0</v>
      </c>
      <c r="BY46" s="18">
        <f t="shared" si="122"/>
        <v>2.5205308924070855</v>
      </c>
      <c r="BZ46" s="39">
        <f t="shared" si="86"/>
        <v>0</v>
      </c>
    </row>
    <row r="47" spans="2:78" ht="20" customHeight="1" x14ac:dyDescent="0.2">
      <c r="B47" s="10" t="s">
        <v>6</v>
      </c>
      <c r="C47" s="11">
        <f>35.25*0.0254</f>
        <v>0.89534999999999998</v>
      </c>
      <c r="D47" s="2"/>
      <c r="E47" s="29">
        <v>26</v>
      </c>
      <c r="F47" s="22">
        <f t="shared" si="124"/>
        <v>0.51460000000000006</v>
      </c>
      <c r="G47" s="22">
        <f t="shared" si="123"/>
        <v>5.2936872492489302</v>
      </c>
      <c r="H47" s="46">
        <f t="shared" si="87"/>
        <v>46024.084507042258</v>
      </c>
      <c r="I47" s="35"/>
      <c r="J47" s="31"/>
      <c r="K47" s="31"/>
      <c r="L47" s="3">
        <f t="shared" si="88"/>
        <v>0</v>
      </c>
      <c r="M47" s="3">
        <f t="shared" si="89"/>
        <v>0</v>
      </c>
      <c r="N47" s="3">
        <f t="shared" si="90"/>
        <v>0</v>
      </c>
      <c r="O47" s="3">
        <f t="shared" si="73"/>
        <v>0</v>
      </c>
      <c r="P47" s="18">
        <f t="shared" si="91"/>
        <v>0</v>
      </c>
      <c r="Q47" s="18">
        <f t="shared" si="92"/>
        <v>3.2130550659246251</v>
      </c>
      <c r="R47" s="39">
        <f t="shared" si="125"/>
        <v>0</v>
      </c>
      <c r="S47" s="35"/>
      <c r="T47" s="31"/>
      <c r="U47" s="31"/>
      <c r="V47" s="3">
        <f t="shared" si="93"/>
        <v>0</v>
      </c>
      <c r="W47" s="3">
        <f t="shared" si="94"/>
        <v>0</v>
      </c>
      <c r="X47" s="3">
        <f t="shared" si="95"/>
        <v>0</v>
      </c>
      <c r="Y47" s="3">
        <f t="shared" si="75"/>
        <v>0</v>
      </c>
      <c r="Z47" s="18">
        <f t="shared" si="96"/>
        <v>0</v>
      </c>
      <c r="AA47" s="18">
        <f t="shared" si="97"/>
        <v>3.2130550659246251</v>
      </c>
      <c r="AB47" s="39">
        <f t="shared" si="76"/>
        <v>0</v>
      </c>
      <c r="AC47" s="35"/>
      <c r="AD47" s="31"/>
      <c r="AE47" s="31"/>
      <c r="AF47" s="3">
        <f t="shared" si="98"/>
        <v>0</v>
      </c>
      <c r="AG47" s="3">
        <f t="shared" si="99"/>
        <v>0</v>
      </c>
      <c r="AH47" s="3">
        <f t="shared" si="100"/>
        <v>0</v>
      </c>
      <c r="AI47" s="3">
        <f t="shared" si="77"/>
        <v>0</v>
      </c>
      <c r="AJ47" s="18">
        <f t="shared" si="101"/>
        <v>0</v>
      </c>
      <c r="AK47" s="18">
        <f t="shared" si="102"/>
        <v>3.2130550659246251</v>
      </c>
      <c r="AL47" s="39">
        <f t="shared" si="78"/>
        <v>0</v>
      </c>
      <c r="AM47" s="35"/>
      <c r="AN47" s="31"/>
      <c r="AO47" s="31"/>
      <c r="AP47" s="3">
        <f t="shared" si="103"/>
        <v>0</v>
      </c>
      <c r="AQ47" s="3">
        <f t="shared" si="104"/>
        <v>0</v>
      </c>
      <c r="AR47" s="3">
        <f t="shared" si="105"/>
        <v>0</v>
      </c>
      <c r="AS47" s="3">
        <f t="shared" si="79"/>
        <v>0</v>
      </c>
      <c r="AT47" s="18">
        <f t="shared" si="106"/>
        <v>0</v>
      </c>
      <c r="AU47" s="18">
        <f t="shared" si="107"/>
        <v>3.2130550659246251</v>
      </c>
      <c r="AV47" s="39">
        <f t="shared" si="80"/>
        <v>0</v>
      </c>
      <c r="AW47" s="35"/>
      <c r="AX47" s="31"/>
      <c r="AY47" s="31"/>
      <c r="AZ47" s="3">
        <f t="shared" si="108"/>
        <v>0</v>
      </c>
      <c r="BA47" s="3">
        <f t="shared" si="109"/>
        <v>0</v>
      </c>
      <c r="BB47" s="3">
        <f t="shared" si="110"/>
        <v>0</v>
      </c>
      <c r="BC47" s="3">
        <f t="shared" si="81"/>
        <v>0</v>
      </c>
      <c r="BD47" s="18">
        <f t="shared" si="111"/>
        <v>0</v>
      </c>
      <c r="BE47" s="18">
        <f t="shared" si="112"/>
        <v>3.2130550659246251</v>
      </c>
      <c r="BF47" s="39">
        <f t="shared" si="82"/>
        <v>0</v>
      </c>
      <c r="BG47" s="35"/>
      <c r="BH47" s="31"/>
      <c r="BI47" s="31"/>
      <c r="BJ47" s="3">
        <f t="shared" si="113"/>
        <v>0</v>
      </c>
      <c r="BK47" s="3">
        <f t="shared" si="114"/>
        <v>0</v>
      </c>
      <c r="BL47" s="3">
        <f t="shared" si="115"/>
        <v>0</v>
      </c>
      <c r="BM47" s="3">
        <f t="shared" si="83"/>
        <v>0</v>
      </c>
      <c r="BN47" s="18">
        <f t="shared" si="116"/>
        <v>0</v>
      </c>
      <c r="BO47" s="18">
        <f t="shared" si="117"/>
        <v>3.2130550659246251</v>
      </c>
      <c r="BP47" s="39">
        <f t="shared" si="84"/>
        <v>0</v>
      </c>
      <c r="BQ47" s="35"/>
      <c r="BR47" s="31"/>
      <c r="BS47" s="31"/>
      <c r="BT47" s="3">
        <f t="shared" si="118"/>
        <v>0</v>
      </c>
      <c r="BU47" s="3">
        <f t="shared" si="119"/>
        <v>0</v>
      </c>
      <c r="BV47" s="3">
        <f t="shared" si="120"/>
        <v>0</v>
      </c>
      <c r="BW47" s="3">
        <f t="shared" si="85"/>
        <v>0</v>
      </c>
      <c r="BX47" s="18">
        <f t="shared" si="121"/>
        <v>0</v>
      </c>
      <c r="BY47" s="18">
        <f t="shared" si="122"/>
        <v>3.2130550659246251</v>
      </c>
      <c r="BZ47" s="39">
        <f t="shared" si="86"/>
        <v>0</v>
      </c>
    </row>
    <row r="48" spans="2:78" ht="20" customHeight="1" x14ac:dyDescent="0.2">
      <c r="B48" s="10" t="s">
        <v>15</v>
      </c>
      <c r="C48" s="11">
        <v>5.4249999999999998</v>
      </c>
      <c r="D48" s="2"/>
      <c r="E48" s="29">
        <v>28</v>
      </c>
      <c r="F48" s="22">
        <f t="shared" si="124"/>
        <v>0.55460000000000009</v>
      </c>
      <c r="G48" s="22">
        <f t="shared" si="123"/>
        <v>5.7051670198862352</v>
      </c>
      <c r="H48" s="46">
        <f t="shared" si="87"/>
        <v>49601.549295774654</v>
      </c>
      <c r="I48" s="35"/>
      <c r="J48" s="31"/>
      <c r="K48" s="31"/>
      <c r="L48" s="3">
        <f t="shared" si="88"/>
        <v>0</v>
      </c>
      <c r="M48" s="3">
        <f t="shared" si="89"/>
        <v>0</v>
      </c>
      <c r="N48" s="3">
        <f t="shared" si="90"/>
        <v>0</v>
      </c>
      <c r="O48" s="3">
        <f t="shared" si="73"/>
        <v>0</v>
      </c>
      <c r="P48" s="18">
        <f t="shared" si="91"/>
        <v>0</v>
      </c>
      <c r="Q48" s="18">
        <f t="shared" si="92"/>
        <v>4.0220588306863307</v>
      </c>
      <c r="R48" s="39">
        <f t="shared" si="125"/>
        <v>0</v>
      </c>
      <c r="S48" s="35"/>
      <c r="T48" s="31"/>
      <c r="U48" s="31"/>
      <c r="V48" s="3">
        <f t="shared" si="93"/>
        <v>0</v>
      </c>
      <c r="W48" s="3">
        <f t="shared" si="94"/>
        <v>0</v>
      </c>
      <c r="X48" s="3">
        <f t="shared" si="95"/>
        <v>0</v>
      </c>
      <c r="Y48" s="3">
        <f t="shared" si="75"/>
        <v>0</v>
      </c>
      <c r="Z48" s="18">
        <f t="shared" si="96"/>
        <v>0</v>
      </c>
      <c r="AA48" s="18">
        <f t="shared" si="97"/>
        <v>4.0220588306863307</v>
      </c>
      <c r="AB48" s="39">
        <f t="shared" si="76"/>
        <v>0</v>
      </c>
      <c r="AC48" s="35"/>
      <c r="AD48" s="31"/>
      <c r="AE48" s="31"/>
      <c r="AF48" s="3">
        <f t="shared" si="98"/>
        <v>0</v>
      </c>
      <c r="AG48" s="3">
        <f t="shared" si="99"/>
        <v>0</v>
      </c>
      <c r="AH48" s="3">
        <f t="shared" si="100"/>
        <v>0</v>
      </c>
      <c r="AI48" s="3">
        <f t="shared" si="77"/>
        <v>0</v>
      </c>
      <c r="AJ48" s="18">
        <f t="shared" si="101"/>
        <v>0</v>
      </c>
      <c r="AK48" s="18">
        <f t="shared" si="102"/>
        <v>4.0220588306863307</v>
      </c>
      <c r="AL48" s="39">
        <f t="shared" si="78"/>
        <v>0</v>
      </c>
      <c r="AM48" s="35"/>
      <c r="AN48" s="31"/>
      <c r="AO48" s="31"/>
      <c r="AP48" s="3">
        <f t="shared" si="103"/>
        <v>0</v>
      </c>
      <c r="AQ48" s="3">
        <f t="shared" si="104"/>
        <v>0</v>
      </c>
      <c r="AR48" s="3">
        <f t="shared" si="105"/>
        <v>0</v>
      </c>
      <c r="AS48" s="3">
        <f t="shared" si="79"/>
        <v>0</v>
      </c>
      <c r="AT48" s="18">
        <f t="shared" si="106"/>
        <v>0</v>
      </c>
      <c r="AU48" s="18">
        <f t="shared" si="107"/>
        <v>4.0220588306863307</v>
      </c>
      <c r="AV48" s="39">
        <f t="shared" si="80"/>
        <v>0</v>
      </c>
      <c r="AW48" s="35"/>
      <c r="AX48" s="31"/>
      <c r="AY48" s="31"/>
      <c r="AZ48" s="3">
        <f t="shared" si="108"/>
        <v>0</v>
      </c>
      <c r="BA48" s="3">
        <f t="shared" si="109"/>
        <v>0</v>
      </c>
      <c r="BB48" s="3">
        <f t="shared" si="110"/>
        <v>0</v>
      </c>
      <c r="BC48" s="3">
        <f t="shared" si="81"/>
        <v>0</v>
      </c>
      <c r="BD48" s="18">
        <f t="shared" si="111"/>
        <v>0</v>
      </c>
      <c r="BE48" s="18">
        <f t="shared" si="112"/>
        <v>4.0220588306863307</v>
      </c>
      <c r="BF48" s="39">
        <f t="shared" si="82"/>
        <v>0</v>
      </c>
      <c r="BG48" s="35"/>
      <c r="BH48" s="31"/>
      <c r="BI48" s="31"/>
      <c r="BJ48" s="3">
        <f t="shared" si="113"/>
        <v>0</v>
      </c>
      <c r="BK48" s="3">
        <f t="shared" si="114"/>
        <v>0</v>
      </c>
      <c r="BL48" s="3">
        <f t="shared" si="115"/>
        <v>0</v>
      </c>
      <c r="BM48" s="3">
        <f t="shared" si="83"/>
        <v>0</v>
      </c>
      <c r="BN48" s="18">
        <f t="shared" si="116"/>
        <v>0</v>
      </c>
      <c r="BO48" s="18">
        <f t="shared" si="117"/>
        <v>4.0220588306863307</v>
      </c>
      <c r="BP48" s="39">
        <f t="shared" si="84"/>
        <v>0</v>
      </c>
      <c r="BQ48" s="35"/>
      <c r="BR48" s="31"/>
      <c r="BS48" s="31"/>
      <c r="BT48" s="3">
        <f t="shared" si="118"/>
        <v>0</v>
      </c>
      <c r="BU48" s="3">
        <f t="shared" si="119"/>
        <v>0</v>
      </c>
      <c r="BV48" s="3">
        <f t="shared" si="120"/>
        <v>0</v>
      </c>
      <c r="BW48" s="3">
        <f t="shared" si="85"/>
        <v>0</v>
      </c>
      <c r="BX48" s="18">
        <f t="shared" si="121"/>
        <v>0</v>
      </c>
      <c r="BY48" s="18">
        <f t="shared" si="122"/>
        <v>4.0220588306863307</v>
      </c>
      <c r="BZ48" s="39">
        <f t="shared" si="86"/>
        <v>0</v>
      </c>
    </row>
    <row r="49" spans="2:78" ht="20" customHeight="1" x14ac:dyDescent="0.2">
      <c r="B49" s="10" t="s">
        <v>7</v>
      </c>
      <c r="C49" s="11">
        <v>1.343</v>
      </c>
      <c r="D49" s="2"/>
      <c r="E49" s="29">
        <v>30</v>
      </c>
      <c r="F49" s="22">
        <f t="shared" si="124"/>
        <v>0.59460000000000002</v>
      </c>
      <c r="G49" s="22">
        <f t="shared" si="123"/>
        <v>6.1166467905235393</v>
      </c>
      <c r="H49" s="46">
        <f t="shared" si="87"/>
        <v>53179.014084507042</v>
      </c>
      <c r="I49" s="35"/>
      <c r="J49" s="31"/>
      <c r="K49" s="31"/>
      <c r="L49" s="3">
        <f t="shared" si="88"/>
        <v>0</v>
      </c>
      <c r="M49" s="3">
        <f t="shared" si="89"/>
        <v>0</v>
      </c>
      <c r="N49" s="3">
        <f t="shared" si="90"/>
        <v>0</v>
      </c>
      <c r="O49" s="3">
        <f t="shared" si="73"/>
        <v>0</v>
      </c>
      <c r="P49" s="18">
        <f t="shared" si="91"/>
        <v>0</v>
      </c>
      <c r="Q49" s="18">
        <f t="shared" si="92"/>
        <v>4.9565961774612797</v>
      </c>
      <c r="R49" s="39">
        <f t="shared" si="125"/>
        <v>0</v>
      </c>
      <c r="S49" s="35"/>
      <c r="T49" s="31"/>
      <c r="U49" s="31"/>
      <c r="V49" s="3">
        <f t="shared" si="93"/>
        <v>0</v>
      </c>
      <c r="W49" s="3">
        <f t="shared" si="94"/>
        <v>0</v>
      </c>
      <c r="X49" s="3">
        <f t="shared" si="95"/>
        <v>0</v>
      </c>
      <c r="Y49" s="3">
        <f t="shared" si="75"/>
        <v>0</v>
      </c>
      <c r="Z49" s="18">
        <f t="shared" si="96"/>
        <v>0</v>
      </c>
      <c r="AA49" s="18">
        <f t="shared" si="97"/>
        <v>4.9565961774612797</v>
      </c>
      <c r="AB49" s="39">
        <f t="shared" si="76"/>
        <v>0</v>
      </c>
      <c r="AC49" s="35"/>
      <c r="AD49" s="31"/>
      <c r="AE49" s="31"/>
      <c r="AF49" s="3">
        <f t="shared" si="98"/>
        <v>0</v>
      </c>
      <c r="AG49" s="3">
        <f t="shared" si="99"/>
        <v>0</v>
      </c>
      <c r="AH49" s="3">
        <f t="shared" si="100"/>
        <v>0</v>
      </c>
      <c r="AI49" s="3">
        <f t="shared" si="77"/>
        <v>0</v>
      </c>
      <c r="AJ49" s="18">
        <f t="shared" si="101"/>
        <v>0</v>
      </c>
      <c r="AK49" s="18">
        <f t="shared" si="102"/>
        <v>4.9565961774612797</v>
      </c>
      <c r="AL49" s="39">
        <f t="shared" si="78"/>
        <v>0</v>
      </c>
      <c r="AM49" s="35"/>
      <c r="AN49" s="31"/>
      <c r="AO49" s="31"/>
      <c r="AP49" s="3">
        <f t="shared" si="103"/>
        <v>0</v>
      </c>
      <c r="AQ49" s="3">
        <f t="shared" si="104"/>
        <v>0</v>
      </c>
      <c r="AR49" s="3">
        <f t="shared" si="105"/>
        <v>0</v>
      </c>
      <c r="AS49" s="3">
        <f t="shared" si="79"/>
        <v>0</v>
      </c>
      <c r="AT49" s="18">
        <f t="shared" si="106"/>
        <v>0</v>
      </c>
      <c r="AU49" s="18">
        <f t="shared" si="107"/>
        <v>4.9565961774612797</v>
      </c>
      <c r="AV49" s="39">
        <f t="shared" si="80"/>
        <v>0</v>
      </c>
      <c r="AW49" s="35"/>
      <c r="AX49" s="31"/>
      <c r="AY49" s="31"/>
      <c r="AZ49" s="3">
        <f t="shared" si="108"/>
        <v>0</v>
      </c>
      <c r="BA49" s="3">
        <f t="shared" si="109"/>
        <v>0</v>
      </c>
      <c r="BB49" s="3">
        <f t="shared" si="110"/>
        <v>0</v>
      </c>
      <c r="BC49" s="3">
        <f t="shared" si="81"/>
        <v>0</v>
      </c>
      <c r="BD49" s="18">
        <f t="shared" si="111"/>
        <v>0</v>
      </c>
      <c r="BE49" s="18">
        <f t="shared" si="112"/>
        <v>4.9565961774612797</v>
      </c>
      <c r="BF49" s="39">
        <f t="shared" si="82"/>
        <v>0</v>
      </c>
      <c r="BG49" s="35"/>
      <c r="BH49" s="31"/>
      <c r="BI49" s="31"/>
      <c r="BJ49" s="3">
        <f t="shared" si="113"/>
        <v>0</v>
      </c>
      <c r="BK49" s="3">
        <f t="shared" si="114"/>
        <v>0</v>
      </c>
      <c r="BL49" s="3">
        <f t="shared" si="115"/>
        <v>0</v>
      </c>
      <c r="BM49" s="3">
        <f t="shared" si="83"/>
        <v>0</v>
      </c>
      <c r="BN49" s="18">
        <f t="shared" si="116"/>
        <v>0</v>
      </c>
      <c r="BO49" s="18">
        <f t="shared" si="117"/>
        <v>4.9565961774612797</v>
      </c>
      <c r="BP49" s="39">
        <f t="shared" si="84"/>
        <v>0</v>
      </c>
      <c r="BQ49" s="35"/>
      <c r="BR49" s="31"/>
      <c r="BS49" s="31"/>
      <c r="BT49" s="3">
        <f t="shared" si="118"/>
        <v>0</v>
      </c>
      <c r="BU49" s="3">
        <f t="shared" si="119"/>
        <v>0</v>
      </c>
      <c r="BV49" s="3">
        <f t="shared" si="120"/>
        <v>0</v>
      </c>
      <c r="BW49" s="3">
        <f t="shared" si="85"/>
        <v>0</v>
      </c>
      <c r="BX49" s="18">
        <f t="shared" si="121"/>
        <v>0</v>
      </c>
      <c r="BY49" s="18">
        <f t="shared" si="122"/>
        <v>4.9565961774612797</v>
      </c>
      <c r="BZ49" s="39">
        <f t="shared" si="86"/>
        <v>0</v>
      </c>
    </row>
    <row r="50" spans="2:78" ht="20" customHeight="1" x14ac:dyDescent="0.2">
      <c r="B50" s="13" t="s">
        <v>8</v>
      </c>
      <c r="C50" s="11">
        <f>C48*C49</f>
        <v>7.2857749999999992</v>
      </c>
      <c r="D50" s="2"/>
      <c r="E50" s="29">
        <v>32</v>
      </c>
      <c r="F50" s="22">
        <f t="shared" si="124"/>
        <v>0.63460000000000005</v>
      </c>
      <c r="G50" s="22">
        <f t="shared" si="123"/>
        <v>6.5281265611608452</v>
      </c>
      <c r="H50" s="46">
        <f t="shared" si="87"/>
        <v>56756.478873239437</v>
      </c>
      <c r="I50" s="35"/>
      <c r="J50" s="31"/>
      <c r="K50" s="31"/>
      <c r="L50" s="3">
        <f t="shared" si="88"/>
        <v>0</v>
      </c>
      <c r="M50" s="3">
        <f t="shared" si="89"/>
        <v>0</v>
      </c>
      <c r="N50" s="3">
        <f t="shared" si="90"/>
        <v>0</v>
      </c>
      <c r="O50" s="3">
        <f t="shared" si="73"/>
        <v>0</v>
      </c>
      <c r="P50" s="18">
        <f t="shared" si="91"/>
        <v>0</v>
      </c>
      <c r="Q50" s="18">
        <f t="shared" si="92"/>
        <v>6.0257210970185504</v>
      </c>
      <c r="R50" s="39">
        <f t="shared" si="125"/>
        <v>0</v>
      </c>
      <c r="S50" s="35"/>
      <c r="T50" s="31"/>
      <c r="U50" s="31"/>
      <c r="V50" s="3">
        <f t="shared" si="93"/>
        <v>0</v>
      </c>
      <c r="W50" s="3">
        <f t="shared" si="94"/>
        <v>0</v>
      </c>
      <c r="X50" s="3">
        <f t="shared" si="95"/>
        <v>0</v>
      </c>
      <c r="Y50" s="3">
        <f t="shared" si="75"/>
        <v>0</v>
      </c>
      <c r="Z50" s="18">
        <f t="shared" si="96"/>
        <v>0</v>
      </c>
      <c r="AA50" s="18">
        <f t="shared" si="97"/>
        <v>6.0257210970185504</v>
      </c>
      <c r="AB50" s="39">
        <f t="shared" si="76"/>
        <v>0</v>
      </c>
      <c r="AC50" s="35"/>
      <c r="AD50" s="31"/>
      <c r="AE50" s="31"/>
      <c r="AF50" s="3">
        <f t="shared" si="98"/>
        <v>0</v>
      </c>
      <c r="AG50" s="3">
        <f t="shared" si="99"/>
        <v>0</v>
      </c>
      <c r="AH50" s="3">
        <f t="shared" si="100"/>
        <v>0</v>
      </c>
      <c r="AI50" s="3">
        <f t="shared" si="77"/>
        <v>0</v>
      </c>
      <c r="AJ50" s="18">
        <f t="shared" si="101"/>
        <v>0</v>
      </c>
      <c r="AK50" s="18">
        <f t="shared" si="102"/>
        <v>6.0257210970185504</v>
      </c>
      <c r="AL50" s="39">
        <f t="shared" si="78"/>
        <v>0</v>
      </c>
      <c r="AM50" s="35"/>
      <c r="AN50" s="31"/>
      <c r="AO50" s="31"/>
      <c r="AP50" s="3">
        <f t="shared" si="103"/>
        <v>0</v>
      </c>
      <c r="AQ50" s="3">
        <f t="shared" si="104"/>
        <v>0</v>
      </c>
      <c r="AR50" s="3">
        <f t="shared" si="105"/>
        <v>0</v>
      </c>
      <c r="AS50" s="3">
        <f t="shared" si="79"/>
        <v>0</v>
      </c>
      <c r="AT50" s="18">
        <f t="shared" si="106"/>
        <v>0</v>
      </c>
      <c r="AU50" s="18">
        <f t="shared" si="107"/>
        <v>6.0257210970185504</v>
      </c>
      <c r="AV50" s="39">
        <f t="shared" si="80"/>
        <v>0</v>
      </c>
      <c r="AW50" s="35"/>
      <c r="AX50" s="31"/>
      <c r="AY50" s="31"/>
      <c r="AZ50" s="3">
        <f t="shared" si="108"/>
        <v>0</v>
      </c>
      <c r="BA50" s="3">
        <f t="shared" si="109"/>
        <v>0</v>
      </c>
      <c r="BB50" s="3">
        <f t="shared" si="110"/>
        <v>0</v>
      </c>
      <c r="BC50" s="3">
        <f t="shared" si="81"/>
        <v>0</v>
      </c>
      <c r="BD50" s="18">
        <f t="shared" si="111"/>
        <v>0</v>
      </c>
      <c r="BE50" s="18">
        <f t="shared" si="112"/>
        <v>6.0257210970185504</v>
      </c>
      <c r="BF50" s="39">
        <f t="shared" si="82"/>
        <v>0</v>
      </c>
      <c r="BG50" s="35"/>
      <c r="BH50" s="31"/>
      <c r="BI50" s="31"/>
      <c r="BJ50" s="3">
        <f t="shared" si="113"/>
        <v>0</v>
      </c>
      <c r="BK50" s="3">
        <f t="shared" si="114"/>
        <v>0</v>
      </c>
      <c r="BL50" s="3">
        <f t="shared" si="115"/>
        <v>0</v>
      </c>
      <c r="BM50" s="3">
        <f t="shared" si="83"/>
        <v>0</v>
      </c>
      <c r="BN50" s="18">
        <f t="shared" si="116"/>
        <v>0</v>
      </c>
      <c r="BO50" s="18">
        <f t="shared" si="117"/>
        <v>6.0257210970185504</v>
      </c>
      <c r="BP50" s="39">
        <f t="shared" si="84"/>
        <v>0</v>
      </c>
      <c r="BQ50" s="35"/>
      <c r="BR50" s="31"/>
      <c r="BS50" s="31"/>
      <c r="BT50" s="3">
        <f t="shared" si="118"/>
        <v>0</v>
      </c>
      <c r="BU50" s="3">
        <f t="shared" si="119"/>
        <v>0</v>
      </c>
      <c r="BV50" s="3">
        <f t="shared" si="120"/>
        <v>0</v>
      </c>
      <c r="BW50" s="3">
        <f t="shared" si="85"/>
        <v>0</v>
      </c>
      <c r="BX50" s="18">
        <f t="shared" si="121"/>
        <v>0</v>
      </c>
      <c r="BY50" s="18">
        <f t="shared" si="122"/>
        <v>6.0257210970185504</v>
      </c>
      <c r="BZ50" s="39">
        <f t="shared" si="86"/>
        <v>0</v>
      </c>
    </row>
    <row r="51" spans="2:78" ht="20" customHeight="1" x14ac:dyDescent="0.2">
      <c r="B51" s="13" t="s">
        <v>17</v>
      </c>
      <c r="C51" s="11">
        <f>1*C48</f>
        <v>5.4249999999999998</v>
      </c>
      <c r="D51" s="2"/>
      <c r="E51" s="29">
        <v>34</v>
      </c>
      <c r="F51" s="22">
        <f t="shared" si="124"/>
        <v>0.67460000000000009</v>
      </c>
      <c r="G51" s="22">
        <f t="shared" si="123"/>
        <v>6.9396063317981502</v>
      </c>
      <c r="H51" s="46">
        <f t="shared" si="87"/>
        <v>60333.94366197184</v>
      </c>
      <c r="I51" s="35"/>
      <c r="J51" s="31"/>
      <c r="K51" s="31"/>
      <c r="L51" s="3">
        <f t="shared" si="88"/>
        <v>0</v>
      </c>
      <c r="M51" s="3">
        <f t="shared" si="89"/>
        <v>0</v>
      </c>
      <c r="N51" s="3">
        <f t="shared" si="90"/>
        <v>0</v>
      </c>
      <c r="O51" s="3">
        <f t="shared" si="73"/>
        <v>0</v>
      </c>
      <c r="P51" s="18">
        <f t="shared" si="91"/>
        <v>0</v>
      </c>
      <c r="Q51" s="18">
        <f t="shared" si="92"/>
        <v>7.2384875801272166</v>
      </c>
      <c r="R51" s="39">
        <f t="shared" si="125"/>
        <v>0</v>
      </c>
      <c r="S51" s="35"/>
      <c r="T51" s="31"/>
      <c r="U51" s="31"/>
      <c r="V51" s="3">
        <f t="shared" si="93"/>
        <v>0</v>
      </c>
      <c r="W51" s="3">
        <f t="shared" si="94"/>
        <v>0</v>
      </c>
      <c r="X51" s="3">
        <f t="shared" si="95"/>
        <v>0</v>
      </c>
      <c r="Y51" s="3">
        <f t="shared" si="75"/>
        <v>0</v>
      </c>
      <c r="Z51" s="18">
        <f t="shared" si="96"/>
        <v>0</v>
      </c>
      <c r="AA51" s="18">
        <f t="shared" si="97"/>
        <v>7.2384875801272166</v>
      </c>
      <c r="AB51" s="39">
        <f t="shared" si="76"/>
        <v>0</v>
      </c>
      <c r="AC51" s="35"/>
      <c r="AD51" s="31"/>
      <c r="AE51" s="31"/>
      <c r="AF51" s="3">
        <f t="shared" si="98"/>
        <v>0</v>
      </c>
      <c r="AG51" s="3">
        <f t="shared" si="99"/>
        <v>0</v>
      </c>
      <c r="AH51" s="3">
        <f t="shared" si="100"/>
        <v>0</v>
      </c>
      <c r="AI51" s="3">
        <f t="shared" si="77"/>
        <v>0</v>
      </c>
      <c r="AJ51" s="18">
        <f t="shared" si="101"/>
        <v>0</v>
      </c>
      <c r="AK51" s="18">
        <f t="shared" si="102"/>
        <v>7.2384875801272166</v>
      </c>
      <c r="AL51" s="39">
        <f t="shared" si="78"/>
        <v>0</v>
      </c>
      <c r="AM51" s="35"/>
      <c r="AN51" s="31"/>
      <c r="AO51" s="31"/>
      <c r="AP51" s="3">
        <f t="shared" si="103"/>
        <v>0</v>
      </c>
      <c r="AQ51" s="3">
        <f t="shared" si="104"/>
        <v>0</v>
      </c>
      <c r="AR51" s="3">
        <f t="shared" si="105"/>
        <v>0</v>
      </c>
      <c r="AS51" s="3">
        <f t="shared" si="79"/>
        <v>0</v>
      </c>
      <c r="AT51" s="18">
        <f t="shared" si="106"/>
        <v>0</v>
      </c>
      <c r="AU51" s="18">
        <f t="shared" si="107"/>
        <v>7.2384875801272166</v>
      </c>
      <c r="AV51" s="39">
        <f t="shared" si="80"/>
        <v>0</v>
      </c>
      <c r="AW51" s="35"/>
      <c r="AX51" s="31"/>
      <c r="AY51" s="31"/>
      <c r="AZ51" s="3">
        <f t="shared" si="108"/>
        <v>0</v>
      </c>
      <c r="BA51" s="3">
        <f t="shared" si="109"/>
        <v>0</v>
      </c>
      <c r="BB51" s="3">
        <f t="shared" si="110"/>
        <v>0</v>
      </c>
      <c r="BC51" s="3">
        <f t="shared" si="81"/>
        <v>0</v>
      </c>
      <c r="BD51" s="18">
        <f t="shared" si="111"/>
        <v>0</v>
      </c>
      <c r="BE51" s="18">
        <f t="shared" si="112"/>
        <v>7.2384875801272166</v>
      </c>
      <c r="BF51" s="39">
        <f t="shared" si="82"/>
        <v>0</v>
      </c>
      <c r="BG51" s="35"/>
      <c r="BH51" s="31"/>
      <c r="BI51" s="31"/>
      <c r="BJ51" s="3">
        <f t="shared" si="113"/>
        <v>0</v>
      </c>
      <c r="BK51" s="3">
        <f t="shared" si="114"/>
        <v>0</v>
      </c>
      <c r="BL51" s="3">
        <f t="shared" si="115"/>
        <v>0</v>
      </c>
      <c r="BM51" s="3">
        <f t="shared" si="83"/>
        <v>0</v>
      </c>
      <c r="BN51" s="18">
        <f t="shared" si="116"/>
        <v>0</v>
      </c>
      <c r="BO51" s="18">
        <f t="shared" si="117"/>
        <v>7.2384875801272166</v>
      </c>
      <c r="BP51" s="39">
        <f t="shared" si="84"/>
        <v>0</v>
      </c>
      <c r="BQ51" s="35"/>
      <c r="BR51" s="31"/>
      <c r="BS51" s="31"/>
      <c r="BT51" s="3">
        <f t="shared" si="118"/>
        <v>0</v>
      </c>
      <c r="BU51" s="3">
        <f t="shared" si="119"/>
        <v>0</v>
      </c>
      <c r="BV51" s="3">
        <f t="shared" si="120"/>
        <v>0</v>
      </c>
      <c r="BW51" s="3">
        <f t="shared" si="85"/>
        <v>0</v>
      </c>
      <c r="BX51" s="18">
        <f t="shared" si="121"/>
        <v>0</v>
      </c>
      <c r="BY51" s="18">
        <f t="shared" si="122"/>
        <v>7.2384875801272166</v>
      </c>
      <c r="BZ51" s="39">
        <f t="shared" si="86"/>
        <v>0</v>
      </c>
    </row>
    <row r="52" spans="2:78" ht="20" customHeight="1" x14ac:dyDescent="0.2">
      <c r="B52" s="27" t="s">
        <v>22</v>
      </c>
      <c r="C52" s="28">
        <v>0.02</v>
      </c>
      <c r="D52" s="2"/>
      <c r="E52" s="29">
        <v>36</v>
      </c>
      <c r="F52" s="22">
        <f t="shared" si="124"/>
        <v>0.71460000000000001</v>
      </c>
      <c r="G52" s="22">
        <f t="shared" si="123"/>
        <v>7.3510861024354552</v>
      </c>
      <c r="H52" s="46">
        <f t="shared" si="87"/>
        <v>63911.408450704221</v>
      </c>
      <c r="I52" s="35"/>
      <c r="J52" s="31"/>
      <c r="K52" s="31"/>
      <c r="L52" s="3">
        <f t="shared" si="88"/>
        <v>0</v>
      </c>
      <c r="M52" s="3">
        <f t="shared" si="89"/>
        <v>0</v>
      </c>
      <c r="N52" s="3">
        <f t="shared" si="90"/>
        <v>0</v>
      </c>
      <c r="O52" s="3">
        <f t="shared" si="73"/>
        <v>0</v>
      </c>
      <c r="P52" s="18">
        <f t="shared" si="91"/>
        <v>0</v>
      </c>
      <c r="Q52" s="18">
        <f t="shared" si="92"/>
        <v>8.6039496175563563</v>
      </c>
      <c r="R52" s="39">
        <f t="shared" si="125"/>
        <v>0</v>
      </c>
      <c r="S52" s="35"/>
      <c r="T52" s="31"/>
      <c r="U52" s="31"/>
      <c r="V52" s="3">
        <f t="shared" si="93"/>
        <v>0</v>
      </c>
      <c r="W52" s="3">
        <f t="shared" si="94"/>
        <v>0</v>
      </c>
      <c r="X52" s="3">
        <f t="shared" si="95"/>
        <v>0</v>
      </c>
      <c r="Y52" s="3">
        <f t="shared" si="75"/>
        <v>0</v>
      </c>
      <c r="Z52" s="18">
        <f t="shared" si="96"/>
        <v>0</v>
      </c>
      <c r="AA52" s="18">
        <f t="shared" si="97"/>
        <v>8.6039496175563563</v>
      </c>
      <c r="AB52" s="39">
        <f t="shared" si="76"/>
        <v>0</v>
      </c>
      <c r="AC52" s="35"/>
      <c r="AD52" s="31"/>
      <c r="AE52" s="31"/>
      <c r="AF52" s="3">
        <f t="shared" si="98"/>
        <v>0</v>
      </c>
      <c r="AG52" s="3">
        <f t="shared" si="99"/>
        <v>0</v>
      </c>
      <c r="AH52" s="3">
        <f t="shared" si="100"/>
        <v>0</v>
      </c>
      <c r="AI52" s="3">
        <f t="shared" si="77"/>
        <v>0</v>
      </c>
      <c r="AJ52" s="18">
        <f t="shared" si="101"/>
        <v>0</v>
      </c>
      <c r="AK52" s="18">
        <f t="shared" si="102"/>
        <v>8.6039496175563563</v>
      </c>
      <c r="AL52" s="39">
        <f t="shared" si="78"/>
        <v>0</v>
      </c>
      <c r="AM52" s="35"/>
      <c r="AN52" s="31"/>
      <c r="AO52" s="31"/>
      <c r="AP52" s="3">
        <f t="shared" si="103"/>
        <v>0</v>
      </c>
      <c r="AQ52" s="3">
        <f t="shared" si="104"/>
        <v>0</v>
      </c>
      <c r="AR52" s="3">
        <f t="shared" si="105"/>
        <v>0</v>
      </c>
      <c r="AS52" s="3">
        <f t="shared" si="79"/>
        <v>0</v>
      </c>
      <c r="AT52" s="18">
        <f t="shared" si="106"/>
        <v>0</v>
      </c>
      <c r="AU52" s="18">
        <f t="shared" si="107"/>
        <v>8.6039496175563563</v>
      </c>
      <c r="AV52" s="39">
        <f t="shared" si="80"/>
        <v>0</v>
      </c>
      <c r="AW52" s="35"/>
      <c r="AX52" s="31"/>
      <c r="AY52" s="31"/>
      <c r="AZ52" s="3">
        <f t="shared" si="108"/>
        <v>0</v>
      </c>
      <c r="BA52" s="3">
        <f t="shared" si="109"/>
        <v>0</v>
      </c>
      <c r="BB52" s="3">
        <f t="shared" si="110"/>
        <v>0</v>
      </c>
      <c r="BC52" s="3">
        <f t="shared" si="81"/>
        <v>0</v>
      </c>
      <c r="BD52" s="18">
        <f t="shared" si="111"/>
        <v>0</v>
      </c>
      <c r="BE52" s="18">
        <f t="shared" si="112"/>
        <v>8.6039496175563563</v>
      </c>
      <c r="BF52" s="39">
        <f t="shared" si="82"/>
        <v>0</v>
      </c>
      <c r="BG52" s="35"/>
      <c r="BH52" s="31"/>
      <c r="BI52" s="31"/>
      <c r="BJ52" s="3">
        <f t="shared" si="113"/>
        <v>0</v>
      </c>
      <c r="BK52" s="3">
        <f t="shared" si="114"/>
        <v>0</v>
      </c>
      <c r="BL52" s="3">
        <f t="shared" si="115"/>
        <v>0</v>
      </c>
      <c r="BM52" s="3">
        <f t="shared" si="83"/>
        <v>0</v>
      </c>
      <c r="BN52" s="18">
        <f t="shared" si="116"/>
        <v>0</v>
      </c>
      <c r="BO52" s="18">
        <f t="shared" si="117"/>
        <v>8.6039496175563563</v>
      </c>
      <c r="BP52" s="39">
        <f t="shared" si="84"/>
        <v>0</v>
      </c>
      <c r="BQ52" s="35"/>
      <c r="BR52" s="31"/>
      <c r="BS52" s="31"/>
      <c r="BT52" s="3">
        <f t="shared" si="118"/>
        <v>0</v>
      </c>
      <c r="BU52" s="3">
        <f t="shared" si="119"/>
        <v>0</v>
      </c>
      <c r="BV52" s="3">
        <f t="shared" si="120"/>
        <v>0</v>
      </c>
      <c r="BW52" s="3">
        <f t="shared" si="85"/>
        <v>0</v>
      </c>
      <c r="BX52" s="18">
        <f t="shared" si="121"/>
        <v>0</v>
      </c>
      <c r="BY52" s="18">
        <f t="shared" si="122"/>
        <v>8.6039496175563563</v>
      </c>
      <c r="BZ52" s="39">
        <f t="shared" si="86"/>
        <v>0</v>
      </c>
    </row>
    <row r="53" spans="2:78" ht="20" customHeight="1" thickBot="1" x14ac:dyDescent="0.25">
      <c r="B53" s="14" t="s">
        <v>16</v>
      </c>
      <c r="C53" s="15">
        <f>1/(2*PI())*SQRT($C$2/(C50+C51))</f>
        <v>1.0934772232751386</v>
      </c>
      <c r="D53" s="2"/>
      <c r="E53" s="29">
        <v>38</v>
      </c>
      <c r="F53" s="22">
        <f t="shared" si="124"/>
        <v>0.75460000000000005</v>
      </c>
      <c r="G53" s="22">
        <f t="shared" si="123"/>
        <v>7.7625658730727602</v>
      </c>
      <c r="H53" s="46">
        <f t="shared" si="87"/>
        <v>67488.873239436623</v>
      </c>
      <c r="I53" s="35"/>
      <c r="J53" s="31"/>
      <c r="K53" s="31"/>
      <c r="L53" s="3">
        <f t="shared" si="88"/>
        <v>0</v>
      </c>
      <c r="M53" s="3">
        <f t="shared" si="89"/>
        <v>0</v>
      </c>
      <c r="N53" s="3">
        <f t="shared" si="90"/>
        <v>0</v>
      </c>
      <c r="O53" s="3">
        <f t="shared" si="73"/>
        <v>0</v>
      </c>
      <c r="P53" s="18">
        <f t="shared" si="91"/>
        <v>0</v>
      </c>
      <c r="Q53" s="18">
        <f t="shared" si="92"/>
        <v>10.131161200075049</v>
      </c>
      <c r="R53" s="39">
        <f t="shared" si="125"/>
        <v>0</v>
      </c>
      <c r="S53" s="35"/>
      <c r="T53" s="31"/>
      <c r="U53" s="31"/>
      <c r="V53" s="3">
        <f t="shared" si="93"/>
        <v>0</v>
      </c>
      <c r="W53" s="3">
        <f t="shared" si="94"/>
        <v>0</v>
      </c>
      <c r="X53" s="3">
        <f t="shared" si="95"/>
        <v>0</v>
      </c>
      <c r="Y53" s="3">
        <f t="shared" si="75"/>
        <v>0</v>
      </c>
      <c r="Z53" s="18">
        <f t="shared" si="96"/>
        <v>0</v>
      </c>
      <c r="AA53" s="18">
        <f t="shared" si="97"/>
        <v>10.131161200075049</v>
      </c>
      <c r="AB53" s="39">
        <f t="shared" si="76"/>
        <v>0</v>
      </c>
      <c r="AC53" s="35"/>
      <c r="AD53" s="31"/>
      <c r="AE53" s="31"/>
      <c r="AF53" s="3">
        <f t="shared" si="98"/>
        <v>0</v>
      </c>
      <c r="AG53" s="3">
        <f t="shared" si="99"/>
        <v>0</v>
      </c>
      <c r="AH53" s="3">
        <f t="shared" si="100"/>
        <v>0</v>
      </c>
      <c r="AI53" s="3">
        <f t="shared" si="77"/>
        <v>0</v>
      </c>
      <c r="AJ53" s="18">
        <f t="shared" si="101"/>
        <v>0</v>
      </c>
      <c r="AK53" s="18">
        <f t="shared" si="102"/>
        <v>10.131161200075049</v>
      </c>
      <c r="AL53" s="39">
        <f t="shared" si="78"/>
        <v>0</v>
      </c>
      <c r="AM53" s="35"/>
      <c r="AN53" s="31"/>
      <c r="AO53" s="31"/>
      <c r="AP53" s="3">
        <f t="shared" si="103"/>
        <v>0</v>
      </c>
      <c r="AQ53" s="3">
        <f t="shared" si="104"/>
        <v>0</v>
      </c>
      <c r="AR53" s="3">
        <f t="shared" si="105"/>
        <v>0</v>
      </c>
      <c r="AS53" s="3">
        <f t="shared" si="79"/>
        <v>0</v>
      </c>
      <c r="AT53" s="18">
        <f t="shared" si="106"/>
        <v>0</v>
      </c>
      <c r="AU53" s="18">
        <f t="shared" si="107"/>
        <v>10.131161200075049</v>
      </c>
      <c r="AV53" s="39">
        <f t="shared" si="80"/>
        <v>0</v>
      </c>
      <c r="AW53" s="35"/>
      <c r="AX53" s="31"/>
      <c r="AY53" s="31"/>
      <c r="AZ53" s="3">
        <f t="shared" si="108"/>
        <v>0</v>
      </c>
      <c r="BA53" s="3">
        <f t="shared" si="109"/>
        <v>0</v>
      </c>
      <c r="BB53" s="3">
        <f t="shared" si="110"/>
        <v>0</v>
      </c>
      <c r="BC53" s="3">
        <f t="shared" si="81"/>
        <v>0</v>
      </c>
      <c r="BD53" s="18">
        <f t="shared" si="111"/>
        <v>0</v>
      </c>
      <c r="BE53" s="18">
        <f t="shared" si="112"/>
        <v>10.131161200075049</v>
      </c>
      <c r="BF53" s="39">
        <f t="shared" si="82"/>
        <v>0</v>
      </c>
      <c r="BG53" s="35"/>
      <c r="BH53" s="31"/>
      <c r="BI53" s="31"/>
      <c r="BJ53" s="3">
        <f t="shared" si="113"/>
        <v>0</v>
      </c>
      <c r="BK53" s="3">
        <f t="shared" si="114"/>
        <v>0</v>
      </c>
      <c r="BL53" s="3">
        <f t="shared" si="115"/>
        <v>0</v>
      </c>
      <c r="BM53" s="3">
        <f t="shared" si="83"/>
        <v>0</v>
      </c>
      <c r="BN53" s="18">
        <f t="shared" si="116"/>
        <v>0</v>
      </c>
      <c r="BO53" s="18">
        <f t="shared" si="117"/>
        <v>10.131161200075049</v>
      </c>
      <c r="BP53" s="39">
        <f t="shared" si="84"/>
        <v>0</v>
      </c>
      <c r="BQ53" s="35"/>
      <c r="BR53" s="31"/>
      <c r="BS53" s="31"/>
      <c r="BT53" s="3">
        <f t="shared" si="118"/>
        <v>0</v>
      </c>
      <c r="BU53" s="3">
        <f t="shared" si="119"/>
        <v>0</v>
      </c>
      <c r="BV53" s="3">
        <f t="shared" si="120"/>
        <v>0</v>
      </c>
      <c r="BW53" s="3">
        <f t="shared" si="85"/>
        <v>0</v>
      </c>
      <c r="BX53" s="18">
        <f t="shared" si="121"/>
        <v>0</v>
      </c>
      <c r="BY53" s="18">
        <f t="shared" si="122"/>
        <v>10.131161200075049</v>
      </c>
      <c r="BZ53" s="39">
        <f t="shared" si="86"/>
        <v>0</v>
      </c>
    </row>
    <row r="54" spans="2:78" ht="20" customHeight="1" x14ac:dyDescent="0.2">
      <c r="B54" s="2"/>
      <c r="C54" s="2"/>
      <c r="D54" s="2"/>
      <c r="E54" s="29">
        <v>40</v>
      </c>
      <c r="F54" s="22">
        <f t="shared" si="124"/>
        <v>0.79460000000000008</v>
      </c>
      <c r="G54" s="22">
        <f t="shared" si="123"/>
        <v>8.1740456437100661</v>
      </c>
      <c r="H54" s="46">
        <f t="shared" si="87"/>
        <v>71066.338028169019</v>
      </c>
      <c r="I54" s="35"/>
      <c r="J54" s="31"/>
      <c r="K54" s="31"/>
      <c r="L54" s="3">
        <f t="shared" si="88"/>
        <v>0</v>
      </c>
      <c r="M54" s="3">
        <f t="shared" si="89"/>
        <v>0</v>
      </c>
      <c r="N54" s="3">
        <f t="shared" si="90"/>
        <v>0</v>
      </c>
      <c r="O54" s="3">
        <f t="shared" si="73"/>
        <v>0</v>
      </c>
      <c r="P54" s="18">
        <f t="shared" si="91"/>
        <v>0</v>
      </c>
      <c r="Q54" s="18">
        <f t="shared" si="92"/>
        <v>11.829176318452365</v>
      </c>
      <c r="R54" s="39">
        <f t="shared" si="125"/>
        <v>0</v>
      </c>
      <c r="S54" s="35"/>
      <c r="T54" s="31"/>
      <c r="U54" s="31"/>
      <c r="V54" s="3">
        <f t="shared" si="93"/>
        <v>0</v>
      </c>
      <c r="W54" s="3">
        <f t="shared" si="94"/>
        <v>0</v>
      </c>
      <c r="X54" s="3">
        <f t="shared" si="95"/>
        <v>0</v>
      </c>
      <c r="Y54" s="3">
        <f t="shared" si="75"/>
        <v>0</v>
      </c>
      <c r="Z54" s="18">
        <f t="shared" si="96"/>
        <v>0</v>
      </c>
      <c r="AA54" s="18">
        <f t="shared" si="97"/>
        <v>11.829176318452365</v>
      </c>
      <c r="AB54" s="39">
        <f t="shared" si="76"/>
        <v>0</v>
      </c>
      <c r="AC54" s="35"/>
      <c r="AD54" s="31"/>
      <c r="AE54" s="31"/>
      <c r="AF54" s="3">
        <f t="shared" si="98"/>
        <v>0</v>
      </c>
      <c r="AG54" s="3">
        <f t="shared" si="99"/>
        <v>0</v>
      </c>
      <c r="AH54" s="3">
        <f t="shared" si="100"/>
        <v>0</v>
      </c>
      <c r="AI54" s="3">
        <f t="shared" si="77"/>
        <v>0</v>
      </c>
      <c r="AJ54" s="18">
        <f t="shared" si="101"/>
        <v>0</v>
      </c>
      <c r="AK54" s="18">
        <f t="shared" si="102"/>
        <v>11.829176318452365</v>
      </c>
      <c r="AL54" s="39">
        <f t="shared" si="78"/>
        <v>0</v>
      </c>
      <c r="AM54" s="35"/>
      <c r="AN54" s="31"/>
      <c r="AO54" s="31"/>
      <c r="AP54" s="3">
        <f t="shared" si="103"/>
        <v>0</v>
      </c>
      <c r="AQ54" s="3">
        <f t="shared" si="104"/>
        <v>0</v>
      </c>
      <c r="AR54" s="3">
        <f t="shared" si="105"/>
        <v>0</v>
      </c>
      <c r="AS54" s="3">
        <f t="shared" si="79"/>
        <v>0</v>
      </c>
      <c r="AT54" s="18">
        <f t="shared" si="106"/>
        <v>0</v>
      </c>
      <c r="AU54" s="18">
        <f t="shared" si="107"/>
        <v>11.829176318452365</v>
      </c>
      <c r="AV54" s="39">
        <f t="shared" si="80"/>
        <v>0</v>
      </c>
      <c r="AW54" s="35"/>
      <c r="AX54" s="31"/>
      <c r="AY54" s="31"/>
      <c r="AZ54" s="3">
        <f t="shared" si="108"/>
        <v>0</v>
      </c>
      <c r="BA54" s="3">
        <f t="shared" si="109"/>
        <v>0</v>
      </c>
      <c r="BB54" s="3">
        <f t="shared" si="110"/>
        <v>0</v>
      </c>
      <c r="BC54" s="3">
        <f t="shared" si="81"/>
        <v>0</v>
      </c>
      <c r="BD54" s="18">
        <f t="shared" si="111"/>
        <v>0</v>
      </c>
      <c r="BE54" s="18">
        <f t="shared" si="112"/>
        <v>11.829176318452365</v>
      </c>
      <c r="BF54" s="39">
        <f t="shared" si="82"/>
        <v>0</v>
      </c>
      <c r="BG54" s="35"/>
      <c r="BH54" s="31"/>
      <c r="BI54" s="31"/>
      <c r="BJ54" s="3">
        <f t="shared" si="113"/>
        <v>0</v>
      </c>
      <c r="BK54" s="3">
        <f t="shared" si="114"/>
        <v>0</v>
      </c>
      <c r="BL54" s="3">
        <f t="shared" si="115"/>
        <v>0</v>
      </c>
      <c r="BM54" s="3">
        <f t="shared" si="83"/>
        <v>0</v>
      </c>
      <c r="BN54" s="18">
        <f t="shared" si="116"/>
        <v>0</v>
      </c>
      <c r="BO54" s="18">
        <f t="shared" si="117"/>
        <v>11.829176318452365</v>
      </c>
      <c r="BP54" s="39">
        <f t="shared" si="84"/>
        <v>0</v>
      </c>
      <c r="BQ54" s="35"/>
      <c r="BR54" s="31"/>
      <c r="BS54" s="31"/>
      <c r="BT54" s="3">
        <f t="shared" si="118"/>
        <v>0</v>
      </c>
      <c r="BU54" s="3">
        <f t="shared" si="119"/>
        <v>0</v>
      </c>
      <c r="BV54" s="3">
        <f t="shared" si="120"/>
        <v>0</v>
      </c>
      <c r="BW54" s="3">
        <f t="shared" si="85"/>
        <v>0</v>
      </c>
      <c r="BX54" s="18">
        <f t="shared" si="121"/>
        <v>0</v>
      </c>
      <c r="BY54" s="18">
        <f t="shared" si="122"/>
        <v>11.829176318452365</v>
      </c>
      <c r="BZ54" s="39">
        <f t="shared" si="86"/>
        <v>0</v>
      </c>
    </row>
    <row r="55" spans="2:78" ht="20" customHeight="1" x14ac:dyDescent="0.2">
      <c r="B55" s="2"/>
      <c r="C55" s="2"/>
      <c r="D55" s="2"/>
      <c r="E55" s="29">
        <v>42</v>
      </c>
      <c r="F55" s="22">
        <f t="shared" si="124"/>
        <v>0.83460000000000001</v>
      </c>
      <c r="G55" s="22">
        <f t="shared" si="123"/>
        <v>8.5855254143473694</v>
      </c>
      <c r="H55" s="46">
        <f t="shared" si="87"/>
        <v>74643.8028169014</v>
      </c>
      <c r="I55" s="35"/>
      <c r="J55" s="31"/>
      <c r="K55" s="31"/>
      <c r="L55" s="3">
        <f t="shared" si="88"/>
        <v>0</v>
      </c>
      <c r="M55" s="3">
        <f t="shared" si="89"/>
        <v>0</v>
      </c>
      <c r="N55" s="3">
        <f t="shared" si="90"/>
        <v>0</v>
      </c>
      <c r="O55" s="3">
        <f t="shared" si="73"/>
        <v>0</v>
      </c>
      <c r="P55" s="18">
        <f t="shared" si="91"/>
        <v>0</v>
      </c>
      <c r="Q55" s="18">
        <f t="shared" si="92"/>
        <v>13.707048963457382</v>
      </c>
      <c r="R55" s="39">
        <f t="shared" si="125"/>
        <v>0</v>
      </c>
      <c r="S55" s="35"/>
      <c r="T55" s="31"/>
      <c r="U55" s="31"/>
      <c r="V55" s="3">
        <f t="shared" si="93"/>
        <v>0</v>
      </c>
      <c r="W55" s="3">
        <f t="shared" si="94"/>
        <v>0</v>
      </c>
      <c r="X55" s="3">
        <f t="shared" si="95"/>
        <v>0</v>
      </c>
      <c r="Y55" s="3">
        <f t="shared" si="75"/>
        <v>0</v>
      </c>
      <c r="Z55" s="18">
        <f t="shared" si="96"/>
        <v>0</v>
      </c>
      <c r="AA55" s="18">
        <f t="shared" si="97"/>
        <v>13.707048963457382</v>
      </c>
      <c r="AB55" s="39">
        <f t="shared" si="76"/>
        <v>0</v>
      </c>
      <c r="AC55" s="35"/>
      <c r="AD55" s="31"/>
      <c r="AE55" s="31"/>
      <c r="AF55" s="3">
        <f t="shared" si="98"/>
        <v>0</v>
      </c>
      <c r="AG55" s="3">
        <f t="shared" si="99"/>
        <v>0</v>
      </c>
      <c r="AH55" s="3">
        <f t="shared" si="100"/>
        <v>0</v>
      </c>
      <c r="AI55" s="3">
        <f t="shared" si="77"/>
        <v>0</v>
      </c>
      <c r="AJ55" s="18">
        <f t="shared" si="101"/>
        <v>0</v>
      </c>
      <c r="AK55" s="18">
        <f t="shared" si="102"/>
        <v>13.707048963457382</v>
      </c>
      <c r="AL55" s="39">
        <f t="shared" si="78"/>
        <v>0</v>
      </c>
      <c r="AM55" s="35"/>
      <c r="AN55" s="31"/>
      <c r="AO55" s="31"/>
      <c r="AP55" s="3">
        <f t="shared" si="103"/>
        <v>0</v>
      </c>
      <c r="AQ55" s="3">
        <f t="shared" si="104"/>
        <v>0</v>
      </c>
      <c r="AR55" s="3">
        <f t="shared" si="105"/>
        <v>0</v>
      </c>
      <c r="AS55" s="3">
        <f t="shared" si="79"/>
        <v>0</v>
      </c>
      <c r="AT55" s="18">
        <f t="shared" si="106"/>
        <v>0</v>
      </c>
      <c r="AU55" s="18">
        <f t="shared" si="107"/>
        <v>13.707048963457382</v>
      </c>
      <c r="AV55" s="39">
        <f t="shared" si="80"/>
        <v>0</v>
      </c>
      <c r="AW55" s="35"/>
      <c r="AX55" s="31"/>
      <c r="AY55" s="31"/>
      <c r="AZ55" s="3">
        <f t="shared" si="108"/>
        <v>0</v>
      </c>
      <c r="BA55" s="3">
        <f t="shared" si="109"/>
        <v>0</v>
      </c>
      <c r="BB55" s="3">
        <f t="shared" si="110"/>
        <v>0</v>
      </c>
      <c r="BC55" s="3">
        <f t="shared" si="81"/>
        <v>0</v>
      </c>
      <c r="BD55" s="18">
        <f t="shared" si="111"/>
        <v>0</v>
      </c>
      <c r="BE55" s="18">
        <f t="shared" si="112"/>
        <v>13.707048963457382</v>
      </c>
      <c r="BF55" s="39">
        <f t="shared" si="82"/>
        <v>0</v>
      </c>
      <c r="BG55" s="35"/>
      <c r="BH55" s="31"/>
      <c r="BI55" s="31"/>
      <c r="BJ55" s="3">
        <f t="shared" si="113"/>
        <v>0</v>
      </c>
      <c r="BK55" s="3">
        <f t="shared" si="114"/>
        <v>0</v>
      </c>
      <c r="BL55" s="3">
        <f t="shared" si="115"/>
        <v>0</v>
      </c>
      <c r="BM55" s="3">
        <f t="shared" si="83"/>
        <v>0</v>
      </c>
      <c r="BN55" s="18">
        <f t="shared" si="116"/>
        <v>0</v>
      </c>
      <c r="BO55" s="18">
        <f t="shared" si="117"/>
        <v>13.707048963457382</v>
      </c>
      <c r="BP55" s="39">
        <f t="shared" si="84"/>
        <v>0</v>
      </c>
      <c r="BQ55" s="35"/>
      <c r="BR55" s="31"/>
      <c r="BS55" s="31"/>
      <c r="BT55" s="3">
        <f t="shared" si="118"/>
        <v>0</v>
      </c>
      <c r="BU55" s="3">
        <f t="shared" si="119"/>
        <v>0</v>
      </c>
      <c r="BV55" s="3">
        <f t="shared" si="120"/>
        <v>0</v>
      </c>
      <c r="BW55" s="3">
        <f t="shared" si="85"/>
        <v>0</v>
      </c>
      <c r="BX55" s="18">
        <f t="shared" si="121"/>
        <v>0</v>
      </c>
      <c r="BY55" s="18">
        <f t="shared" si="122"/>
        <v>13.707048963457382</v>
      </c>
      <c r="BZ55" s="39">
        <f t="shared" si="86"/>
        <v>0</v>
      </c>
    </row>
    <row r="56" spans="2:78" ht="20" customHeight="1" x14ac:dyDescent="0.2">
      <c r="B56" s="2"/>
      <c r="C56" s="2"/>
      <c r="D56" s="2"/>
      <c r="E56" s="29">
        <v>44</v>
      </c>
      <c r="F56" s="22">
        <f t="shared" si="124"/>
        <v>0.87460000000000004</v>
      </c>
      <c r="G56" s="22">
        <f t="shared" si="123"/>
        <v>8.9970051849846762</v>
      </c>
      <c r="H56" s="46">
        <f t="shared" si="87"/>
        <v>78221.267605633795</v>
      </c>
      <c r="I56" s="35"/>
      <c r="J56" s="31"/>
      <c r="K56" s="31"/>
      <c r="L56" s="3">
        <f t="shared" si="88"/>
        <v>0</v>
      </c>
      <c r="M56" s="3">
        <f t="shared" si="89"/>
        <v>0</v>
      </c>
      <c r="N56" s="3">
        <f t="shared" si="90"/>
        <v>0</v>
      </c>
      <c r="O56" s="3">
        <f t="shared" si="73"/>
        <v>0</v>
      </c>
      <c r="P56" s="18">
        <f t="shared" si="91"/>
        <v>0</v>
      </c>
      <c r="Q56" s="18">
        <f t="shared" si="92"/>
        <v>15.773833125859181</v>
      </c>
      <c r="R56" s="39">
        <f t="shared" si="125"/>
        <v>0</v>
      </c>
      <c r="S56" s="35"/>
      <c r="T56" s="31"/>
      <c r="U56" s="31"/>
      <c r="V56" s="3">
        <f t="shared" si="93"/>
        <v>0</v>
      </c>
      <c r="W56" s="3">
        <f t="shared" si="94"/>
        <v>0</v>
      </c>
      <c r="X56" s="3">
        <f t="shared" si="95"/>
        <v>0</v>
      </c>
      <c r="Y56" s="3">
        <f t="shared" si="75"/>
        <v>0</v>
      </c>
      <c r="Z56" s="18">
        <f t="shared" si="96"/>
        <v>0</v>
      </c>
      <c r="AA56" s="18">
        <f t="shared" si="97"/>
        <v>15.773833125859181</v>
      </c>
      <c r="AB56" s="39">
        <f t="shared" si="76"/>
        <v>0</v>
      </c>
      <c r="AC56" s="35"/>
      <c r="AD56" s="31"/>
      <c r="AE56" s="31"/>
      <c r="AF56" s="3">
        <f t="shared" si="98"/>
        <v>0</v>
      </c>
      <c r="AG56" s="3">
        <f t="shared" si="99"/>
        <v>0</v>
      </c>
      <c r="AH56" s="3">
        <f t="shared" si="100"/>
        <v>0</v>
      </c>
      <c r="AI56" s="3">
        <f t="shared" si="77"/>
        <v>0</v>
      </c>
      <c r="AJ56" s="18">
        <f t="shared" si="101"/>
        <v>0</v>
      </c>
      <c r="AK56" s="18">
        <f t="shared" si="102"/>
        <v>15.773833125859181</v>
      </c>
      <c r="AL56" s="39">
        <f t="shared" si="78"/>
        <v>0</v>
      </c>
      <c r="AM56" s="35"/>
      <c r="AN56" s="31"/>
      <c r="AO56" s="31"/>
      <c r="AP56" s="3">
        <f t="shared" si="103"/>
        <v>0</v>
      </c>
      <c r="AQ56" s="3">
        <f t="shared" si="104"/>
        <v>0</v>
      </c>
      <c r="AR56" s="3">
        <f t="shared" si="105"/>
        <v>0</v>
      </c>
      <c r="AS56" s="3">
        <f t="shared" si="79"/>
        <v>0</v>
      </c>
      <c r="AT56" s="18">
        <f t="shared" si="106"/>
        <v>0</v>
      </c>
      <c r="AU56" s="18">
        <f t="shared" si="107"/>
        <v>15.773833125859181</v>
      </c>
      <c r="AV56" s="39">
        <f t="shared" si="80"/>
        <v>0</v>
      </c>
      <c r="AW56" s="35"/>
      <c r="AX56" s="31"/>
      <c r="AY56" s="31"/>
      <c r="AZ56" s="3">
        <f t="shared" si="108"/>
        <v>0</v>
      </c>
      <c r="BA56" s="3">
        <f t="shared" si="109"/>
        <v>0</v>
      </c>
      <c r="BB56" s="3">
        <f t="shared" si="110"/>
        <v>0</v>
      </c>
      <c r="BC56" s="3">
        <f t="shared" si="81"/>
        <v>0</v>
      </c>
      <c r="BD56" s="18">
        <f t="shared" si="111"/>
        <v>0</v>
      </c>
      <c r="BE56" s="18">
        <f t="shared" si="112"/>
        <v>15.773833125859181</v>
      </c>
      <c r="BF56" s="39">
        <f t="shared" si="82"/>
        <v>0</v>
      </c>
      <c r="BG56" s="35"/>
      <c r="BH56" s="31"/>
      <c r="BI56" s="31"/>
      <c r="BJ56" s="3">
        <f t="shared" si="113"/>
        <v>0</v>
      </c>
      <c r="BK56" s="3">
        <f t="shared" si="114"/>
        <v>0</v>
      </c>
      <c r="BL56" s="3">
        <f t="shared" si="115"/>
        <v>0</v>
      </c>
      <c r="BM56" s="3">
        <f t="shared" si="83"/>
        <v>0</v>
      </c>
      <c r="BN56" s="18">
        <f t="shared" si="116"/>
        <v>0</v>
      </c>
      <c r="BO56" s="18">
        <f t="shared" si="117"/>
        <v>15.773833125859181</v>
      </c>
      <c r="BP56" s="39">
        <f t="shared" si="84"/>
        <v>0</v>
      </c>
      <c r="BQ56" s="35"/>
      <c r="BR56" s="31"/>
      <c r="BS56" s="31"/>
      <c r="BT56" s="3">
        <f t="shared" si="118"/>
        <v>0</v>
      </c>
      <c r="BU56" s="3">
        <f t="shared" si="119"/>
        <v>0</v>
      </c>
      <c r="BV56" s="3">
        <f t="shared" si="120"/>
        <v>0</v>
      </c>
      <c r="BW56" s="3">
        <f t="shared" si="85"/>
        <v>0</v>
      </c>
      <c r="BX56" s="18">
        <f t="shared" si="121"/>
        <v>0</v>
      </c>
      <c r="BY56" s="18">
        <f t="shared" si="122"/>
        <v>15.773833125859181</v>
      </c>
      <c r="BZ56" s="39">
        <f t="shared" si="86"/>
        <v>0</v>
      </c>
    </row>
    <row r="57" spans="2:78" ht="20" customHeight="1" x14ac:dyDescent="0.2">
      <c r="B57" s="16"/>
      <c r="C57" s="2"/>
      <c r="D57" s="2"/>
      <c r="E57" s="29">
        <v>46</v>
      </c>
      <c r="F57" s="22">
        <f t="shared" si="124"/>
        <v>0.91460000000000008</v>
      </c>
      <c r="G57" s="22">
        <f t="shared" si="123"/>
        <v>9.4084849556219812</v>
      </c>
      <c r="H57" s="46">
        <f t="shared" si="87"/>
        <v>81798.732394366205</v>
      </c>
      <c r="I57" s="35"/>
      <c r="J57" s="31"/>
      <c r="K57" s="31"/>
      <c r="L57" s="3">
        <f t="shared" si="88"/>
        <v>0</v>
      </c>
      <c r="M57" s="3">
        <f t="shared" si="89"/>
        <v>0</v>
      </c>
      <c r="N57" s="3">
        <f t="shared" si="90"/>
        <v>0</v>
      </c>
      <c r="O57" s="3">
        <f t="shared" si="73"/>
        <v>0</v>
      </c>
      <c r="P57" s="18">
        <f t="shared" si="91"/>
        <v>0</v>
      </c>
      <c r="Q57" s="18">
        <f t="shared" si="92"/>
        <v>18.038582796426837</v>
      </c>
      <c r="R57" s="39">
        <f t="shared" si="125"/>
        <v>0</v>
      </c>
      <c r="S57" s="35"/>
      <c r="T57" s="31"/>
      <c r="U57" s="31"/>
      <c r="V57" s="3">
        <f t="shared" si="93"/>
        <v>0</v>
      </c>
      <c r="W57" s="3">
        <f t="shared" si="94"/>
        <v>0</v>
      </c>
      <c r="X57" s="3">
        <f t="shared" si="95"/>
        <v>0</v>
      </c>
      <c r="Y57" s="3">
        <f t="shared" si="75"/>
        <v>0</v>
      </c>
      <c r="Z57" s="18">
        <f t="shared" si="96"/>
        <v>0</v>
      </c>
      <c r="AA57" s="18">
        <f t="shared" si="97"/>
        <v>18.038582796426837</v>
      </c>
      <c r="AB57" s="39">
        <f t="shared" si="76"/>
        <v>0</v>
      </c>
      <c r="AC57" s="35"/>
      <c r="AD57" s="31"/>
      <c r="AE57" s="31"/>
      <c r="AF57" s="3">
        <f t="shared" si="98"/>
        <v>0</v>
      </c>
      <c r="AG57" s="3">
        <f t="shared" si="99"/>
        <v>0</v>
      </c>
      <c r="AH57" s="3">
        <f t="shared" si="100"/>
        <v>0</v>
      </c>
      <c r="AI57" s="3">
        <f t="shared" si="77"/>
        <v>0</v>
      </c>
      <c r="AJ57" s="18">
        <f t="shared" si="101"/>
        <v>0</v>
      </c>
      <c r="AK57" s="18">
        <f t="shared" si="102"/>
        <v>18.038582796426837</v>
      </c>
      <c r="AL57" s="39">
        <f t="shared" si="78"/>
        <v>0</v>
      </c>
      <c r="AM57" s="35"/>
      <c r="AN57" s="31"/>
      <c r="AO57" s="31"/>
      <c r="AP57" s="3">
        <f t="shared" si="103"/>
        <v>0</v>
      </c>
      <c r="AQ57" s="3">
        <f t="shared" si="104"/>
        <v>0</v>
      </c>
      <c r="AR57" s="3">
        <f t="shared" si="105"/>
        <v>0</v>
      </c>
      <c r="AS57" s="3">
        <f t="shared" si="79"/>
        <v>0</v>
      </c>
      <c r="AT57" s="18">
        <f t="shared" si="106"/>
        <v>0</v>
      </c>
      <c r="AU57" s="18">
        <f t="shared" si="107"/>
        <v>18.038582796426837</v>
      </c>
      <c r="AV57" s="39">
        <f t="shared" si="80"/>
        <v>0</v>
      </c>
      <c r="AW57" s="35"/>
      <c r="AX57" s="31"/>
      <c r="AY57" s="31"/>
      <c r="AZ57" s="3">
        <f t="shared" si="108"/>
        <v>0</v>
      </c>
      <c r="BA57" s="3">
        <f t="shared" si="109"/>
        <v>0</v>
      </c>
      <c r="BB57" s="3">
        <f t="shared" si="110"/>
        <v>0</v>
      </c>
      <c r="BC57" s="3">
        <f t="shared" si="81"/>
        <v>0</v>
      </c>
      <c r="BD57" s="18">
        <f t="shared" si="111"/>
        <v>0</v>
      </c>
      <c r="BE57" s="18">
        <f t="shared" si="112"/>
        <v>18.038582796426837</v>
      </c>
      <c r="BF57" s="39">
        <f t="shared" si="82"/>
        <v>0</v>
      </c>
      <c r="BG57" s="35"/>
      <c r="BH57" s="31"/>
      <c r="BI57" s="31"/>
      <c r="BJ57" s="3">
        <f t="shared" si="113"/>
        <v>0</v>
      </c>
      <c r="BK57" s="3">
        <f t="shared" si="114"/>
        <v>0</v>
      </c>
      <c r="BL57" s="3">
        <f t="shared" si="115"/>
        <v>0</v>
      </c>
      <c r="BM57" s="3">
        <f t="shared" si="83"/>
        <v>0</v>
      </c>
      <c r="BN57" s="18">
        <f t="shared" si="116"/>
        <v>0</v>
      </c>
      <c r="BO57" s="18">
        <f t="shared" si="117"/>
        <v>18.038582796426837</v>
      </c>
      <c r="BP57" s="39">
        <f t="shared" si="84"/>
        <v>0</v>
      </c>
      <c r="BQ57" s="35"/>
      <c r="BR57" s="31"/>
      <c r="BS57" s="31"/>
      <c r="BT57" s="3">
        <f t="shared" si="118"/>
        <v>0</v>
      </c>
      <c r="BU57" s="3">
        <f t="shared" si="119"/>
        <v>0</v>
      </c>
      <c r="BV57" s="3">
        <f t="shared" si="120"/>
        <v>0</v>
      </c>
      <c r="BW57" s="3">
        <f t="shared" si="85"/>
        <v>0</v>
      </c>
      <c r="BX57" s="18">
        <f t="shared" si="121"/>
        <v>0</v>
      </c>
      <c r="BY57" s="18">
        <f t="shared" si="122"/>
        <v>18.038582796426837</v>
      </c>
      <c r="BZ57" s="39">
        <f t="shared" si="86"/>
        <v>0</v>
      </c>
    </row>
    <row r="58" spans="2:78" ht="20" customHeight="1" x14ac:dyDescent="0.2">
      <c r="B58" s="16"/>
      <c r="C58" s="2"/>
      <c r="D58" s="2"/>
      <c r="E58" s="29">
        <v>48</v>
      </c>
      <c r="F58" s="22">
        <f t="shared" si="124"/>
        <v>0.9546</v>
      </c>
      <c r="G58" s="22">
        <f t="shared" si="123"/>
        <v>9.8199647262592844</v>
      </c>
      <c r="H58" s="46">
        <f t="shared" si="87"/>
        <v>85376.1971830986</v>
      </c>
      <c r="I58" s="35"/>
      <c r="J58" s="31"/>
      <c r="K58" s="31"/>
      <c r="L58" s="3">
        <f t="shared" si="88"/>
        <v>0</v>
      </c>
      <c r="M58" s="3">
        <f t="shared" si="89"/>
        <v>0</v>
      </c>
      <c r="N58" s="3">
        <f t="shared" si="90"/>
        <v>0</v>
      </c>
      <c r="O58" s="3">
        <f t="shared" si="73"/>
        <v>0</v>
      </c>
      <c r="P58" s="18">
        <f t="shared" si="91"/>
        <v>0</v>
      </c>
      <c r="Q58" s="18">
        <f t="shared" si="92"/>
        <v>20.510351965929416</v>
      </c>
      <c r="R58" s="39">
        <f t="shared" si="125"/>
        <v>0</v>
      </c>
      <c r="S58" s="35"/>
      <c r="T58" s="31"/>
      <c r="U58" s="31"/>
      <c r="V58" s="3">
        <f t="shared" si="93"/>
        <v>0</v>
      </c>
      <c r="W58" s="3">
        <f t="shared" si="94"/>
        <v>0</v>
      </c>
      <c r="X58" s="3">
        <f t="shared" si="95"/>
        <v>0</v>
      </c>
      <c r="Y58" s="3">
        <f t="shared" si="75"/>
        <v>0</v>
      </c>
      <c r="Z58" s="18">
        <f t="shared" si="96"/>
        <v>0</v>
      </c>
      <c r="AA58" s="18">
        <f t="shared" si="97"/>
        <v>20.510351965929416</v>
      </c>
      <c r="AB58" s="39">
        <f t="shared" si="76"/>
        <v>0</v>
      </c>
      <c r="AC58" s="35"/>
      <c r="AD58" s="31"/>
      <c r="AE58" s="31"/>
      <c r="AF58" s="3">
        <f t="shared" si="98"/>
        <v>0</v>
      </c>
      <c r="AG58" s="3">
        <f t="shared" si="99"/>
        <v>0</v>
      </c>
      <c r="AH58" s="3">
        <f t="shared" si="100"/>
        <v>0</v>
      </c>
      <c r="AI58" s="3">
        <f t="shared" si="77"/>
        <v>0</v>
      </c>
      <c r="AJ58" s="18">
        <f t="shared" si="101"/>
        <v>0</v>
      </c>
      <c r="AK58" s="18">
        <f t="shared" si="102"/>
        <v>20.510351965929416</v>
      </c>
      <c r="AL58" s="39">
        <f t="shared" si="78"/>
        <v>0</v>
      </c>
      <c r="AM58" s="35"/>
      <c r="AN58" s="31"/>
      <c r="AO58" s="31"/>
      <c r="AP58" s="3">
        <f t="shared" si="103"/>
        <v>0</v>
      </c>
      <c r="AQ58" s="3">
        <f t="shared" si="104"/>
        <v>0</v>
      </c>
      <c r="AR58" s="3">
        <f t="shared" si="105"/>
        <v>0</v>
      </c>
      <c r="AS58" s="3">
        <f t="shared" si="79"/>
        <v>0</v>
      </c>
      <c r="AT58" s="18">
        <f t="shared" si="106"/>
        <v>0</v>
      </c>
      <c r="AU58" s="18">
        <f t="shared" si="107"/>
        <v>20.510351965929416</v>
      </c>
      <c r="AV58" s="39">
        <f t="shared" si="80"/>
        <v>0</v>
      </c>
      <c r="AW58" s="35"/>
      <c r="AX58" s="31"/>
      <c r="AY58" s="31"/>
      <c r="AZ58" s="3">
        <f t="shared" si="108"/>
        <v>0</v>
      </c>
      <c r="BA58" s="3">
        <f t="shared" si="109"/>
        <v>0</v>
      </c>
      <c r="BB58" s="3">
        <f t="shared" si="110"/>
        <v>0</v>
      </c>
      <c r="BC58" s="3">
        <f t="shared" si="81"/>
        <v>0</v>
      </c>
      <c r="BD58" s="18">
        <f t="shared" si="111"/>
        <v>0</v>
      </c>
      <c r="BE58" s="18">
        <f t="shared" si="112"/>
        <v>20.510351965929416</v>
      </c>
      <c r="BF58" s="39">
        <f t="shared" si="82"/>
        <v>0</v>
      </c>
      <c r="BG58" s="35"/>
      <c r="BH58" s="31"/>
      <c r="BI58" s="31"/>
      <c r="BJ58" s="3">
        <f t="shared" si="113"/>
        <v>0</v>
      </c>
      <c r="BK58" s="3">
        <f t="shared" si="114"/>
        <v>0</v>
      </c>
      <c r="BL58" s="3">
        <f t="shared" si="115"/>
        <v>0</v>
      </c>
      <c r="BM58" s="3">
        <f t="shared" si="83"/>
        <v>0</v>
      </c>
      <c r="BN58" s="18">
        <f t="shared" si="116"/>
        <v>0</v>
      </c>
      <c r="BO58" s="18">
        <f t="shared" si="117"/>
        <v>20.510351965929416</v>
      </c>
      <c r="BP58" s="39">
        <f t="shared" si="84"/>
        <v>0</v>
      </c>
      <c r="BQ58" s="35"/>
      <c r="BR58" s="31"/>
      <c r="BS58" s="31"/>
      <c r="BT58" s="3">
        <f t="shared" si="118"/>
        <v>0</v>
      </c>
      <c r="BU58" s="3">
        <f t="shared" si="119"/>
        <v>0</v>
      </c>
      <c r="BV58" s="3">
        <f t="shared" si="120"/>
        <v>0</v>
      </c>
      <c r="BW58" s="3">
        <f t="shared" si="85"/>
        <v>0</v>
      </c>
      <c r="BX58" s="18">
        <f t="shared" si="121"/>
        <v>0</v>
      </c>
      <c r="BY58" s="18">
        <f t="shared" si="122"/>
        <v>20.510351965929416</v>
      </c>
      <c r="BZ58" s="39">
        <f t="shared" si="86"/>
        <v>0</v>
      </c>
    </row>
    <row r="59" spans="2:78" ht="20" customHeight="1" x14ac:dyDescent="0.2">
      <c r="B59" s="16"/>
      <c r="C59" s="2"/>
      <c r="D59" s="17"/>
      <c r="E59" s="29">
        <v>50</v>
      </c>
      <c r="F59" s="22">
        <f t="shared" si="124"/>
        <v>0.99460000000000004</v>
      </c>
      <c r="G59" s="22">
        <f t="shared" si="123"/>
        <v>10.231444496896591</v>
      </c>
      <c r="H59" s="46">
        <f t="shared" si="87"/>
        <v>88953.661971830996</v>
      </c>
      <c r="I59" s="36"/>
      <c r="J59" s="32"/>
      <c r="K59" s="32"/>
      <c r="L59" s="3">
        <f t="shared" si="88"/>
        <v>0</v>
      </c>
      <c r="M59" s="3">
        <f t="shared" si="89"/>
        <v>0</v>
      </c>
      <c r="N59" s="3">
        <f t="shared" si="90"/>
        <v>0</v>
      </c>
      <c r="O59" s="3">
        <f t="shared" si="73"/>
        <v>0</v>
      </c>
      <c r="P59" s="18">
        <f t="shared" si="91"/>
        <v>0</v>
      </c>
      <c r="Q59" s="18">
        <f t="shared" si="92"/>
        <v>23.198194625136008</v>
      </c>
      <c r="R59" s="39">
        <f t="shared" si="125"/>
        <v>0</v>
      </c>
      <c r="S59" s="36"/>
      <c r="T59" s="32"/>
      <c r="U59" s="32"/>
      <c r="V59" s="3">
        <f t="shared" si="93"/>
        <v>0</v>
      </c>
      <c r="W59" s="3">
        <f t="shared" si="94"/>
        <v>0</v>
      </c>
      <c r="X59" s="3">
        <f t="shared" si="95"/>
        <v>0</v>
      </c>
      <c r="Y59" s="3">
        <f t="shared" si="75"/>
        <v>0</v>
      </c>
      <c r="Z59" s="18">
        <f t="shared" si="96"/>
        <v>0</v>
      </c>
      <c r="AA59" s="18">
        <f t="shared" si="97"/>
        <v>23.198194625136008</v>
      </c>
      <c r="AB59" s="39">
        <f t="shared" si="76"/>
        <v>0</v>
      </c>
      <c r="AC59" s="36"/>
      <c r="AD59" s="32"/>
      <c r="AE59" s="32"/>
      <c r="AF59" s="3">
        <f t="shared" si="98"/>
        <v>0</v>
      </c>
      <c r="AG59" s="3">
        <f t="shared" si="99"/>
        <v>0</v>
      </c>
      <c r="AH59" s="3">
        <f t="shared" si="100"/>
        <v>0</v>
      </c>
      <c r="AI59" s="3">
        <f t="shared" si="77"/>
        <v>0</v>
      </c>
      <c r="AJ59" s="18">
        <f t="shared" si="101"/>
        <v>0</v>
      </c>
      <c r="AK59" s="18">
        <f t="shared" si="102"/>
        <v>23.198194625136008</v>
      </c>
      <c r="AL59" s="39">
        <f t="shared" si="78"/>
        <v>0</v>
      </c>
      <c r="AM59" s="36"/>
      <c r="AN59" s="32"/>
      <c r="AO59" s="32"/>
      <c r="AP59" s="3">
        <f t="shared" si="103"/>
        <v>0</v>
      </c>
      <c r="AQ59" s="3">
        <f t="shared" si="104"/>
        <v>0</v>
      </c>
      <c r="AR59" s="3">
        <f t="shared" si="105"/>
        <v>0</v>
      </c>
      <c r="AS59" s="3">
        <f t="shared" si="79"/>
        <v>0</v>
      </c>
      <c r="AT59" s="18">
        <f t="shared" si="106"/>
        <v>0</v>
      </c>
      <c r="AU59" s="18">
        <f t="shared" si="107"/>
        <v>23.198194625136008</v>
      </c>
      <c r="AV59" s="39">
        <f t="shared" si="80"/>
        <v>0</v>
      </c>
      <c r="AW59" s="36"/>
      <c r="AX59" s="32"/>
      <c r="AY59" s="32"/>
      <c r="AZ59" s="3">
        <f t="shared" si="108"/>
        <v>0</v>
      </c>
      <c r="BA59" s="3">
        <f t="shared" si="109"/>
        <v>0</v>
      </c>
      <c r="BB59" s="3">
        <f t="shared" si="110"/>
        <v>0</v>
      </c>
      <c r="BC59" s="3">
        <f t="shared" si="81"/>
        <v>0</v>
      </c>
      <c r="BD59" s="18">
        <f t="shared" si="111"/>
        <v>0</v>
      </c>
      <c r="BE59" s="18">
        <f t="shared" si="112"/>
        <v>23.198194625136008</v>
      </c>
      <c r="BF59" s="39">
        <f t="shared" si="82"/>
        <v>0</v>
      </c>
      <c r="BG59" s="36"/>
      <c r="BH59" s="32"/>
      <c r="BI59" s="32"/>
      <c r="BJ59" s="3">
        <f t="shared" si="113"/>
        <v>0</v>
      </c>
      <c r="BK59" s="3">
        <f t="shared" si="114"/>
        <v>0</v>
      </c>
      <c r="BL59" s="3">
        <f t="shared" si="115"/>
        <v>0</v>
      </c>
      <c r="BM59" s="3">
        <f t="shared" si="83"/>
        <v>0</v>
      </c>
      <c r="BN59" s="18">
        <f t="shared" si="116"/>
        <v>0</v>
      </c>
      <c r="BO59" s="18">
        <f t="shared" si="117"/>
        <v>23.198194625136008</v>
      </c>
      <c r="BP59" s="39">
        <f t="shared" si="84"/>
        <v>0</v>
      </c>
      <c r="BQ59" s="36"/>
      <c r="BR59" s="32"/>
      <c r="BS59" s="32"/>
      <c r="BT59" s="3">
        <f t="shared" si="118"/>
        <v>0</v>
      </c>
      <c r="BU59" s="3">
        <f t="shared" si="119"/>
        <v>0</v>
      </c>
      <c r="BV59" s="3">
        <f t="shared" si="120"/>
        <v>0</v>
      </c>
      <c r="BW59" s="3">
        <f t="shared" si="85"/>
        <v>0</v>
      </c>
      <c r="BX59" s="18">
        <f t="shared" si="121"/>
        <v>0</v>
      </c>
      <c r="BY59" s="18">
        <f t="shared" si="122"/>
        <v>23.198194625136008</v>
      </c>
      <c r="BZ59" s="39">
        <f t="shared" si="86"/>
        <v>0</v>
      </c>
    </row>
    <row r="60" spans="2:78" ht="20" customHeight="1" x14ac:dyDescent="0.2">
      <c r="B60" s="2"/>
      <c r="C60" s="2"/>
      <c r="D60" s="17"/>
      <c r="E60" s="29">
        <v>52</v>
      </c>
      <c r="F60" s="22">
        <f t="shared" si="124"/>
        <v>1.0346</v>
      </c>
      <c r="G60" s="22">
        <f t="shared" si="123"/>
        <v>10.642924267533894</v>
      </c>
      <c r="H60" s="46">
        <f t="shared" si="87"/>
        <v>92531.126760563377</v>
      </c>
      <c r="I60" s="36"/>
      <c r="J60" s="32"/>
      <c r="K60" s="32"/>
      <c r="L60" s="3">
        <f t="shared" si="88"/>
        <v>0</v>
      </c>
      <c r="M60" s="3">
        <f t="shared" si="89"/>
        <v>0</v>
      </c>
      <c r="N60" s="3">
        <f t="shared" si="90"/>
        <v>0</v>
      </c>
      <c r="O60" s="3">
        <f t="shared" si="73"/>
        <v>0</v>
      </c>
      <c r="P60" s="18">
        <f t="shared" si="91"/>
        <v>0</v>
      </c>
      <c r="Q60" s="18">
        <f t="shared" si="92"/>
        <v>26.11116476481568</v>
      </c>
      <c r="R60" s="39">
        <f t="shared" si="125"/>
        <v>0</v>
      </c>
      <c r="S60" s="36"/>
      <c r="T60" s="32"/>
      <c r="U60" s="32"/>
      <c r="V60" s="3">
        <f t="shared" si="93"/>
        <v>0</v>
      </c>
      <c r="W60" s="3">
        <f t="shared" si="94"/>
        <v>0</v>
      </c>
      <c r="X60" s="3">
        <f t="shared" si="95"/>
        <v>0</v>
      </c>
      <c r="Y60" s="3">
        <f t="shared" si="75"/>
        <v>0</v>
      </c>
      <c r="Z60" s="18">
        <f t="shared" si="96"/>
        <v>0</v>
      </c>
      <c r="AA60" s="18">
        <f t="shared" si="97"/>
        <v>26.11116476481568</v>
      </c>
      <c r="AB60" s="39">
        <f t="shared" si="76"/>
        <v>0</v>
      </c>
      <c r="AC60" s="36"/>
      <c r="AD60" s="32"/>
      <c r="AE60" s="32"/>
      <c r="AF60" s="3">
        <f t="shared" si="98"/>
        <v>0</v>
      </c>
      <c r="AG60" s="3">
        <f t="shared" si="99"/>
        <v>0</v>
      </c>
      <c r="AH60" s="3">
        <f t="shared" si="100"/>
        <v>0</v>
      </c>
      <c r="AI60" s="3">
        <f t="shared" si="77"/>
        <v>0</v>
      </c>
      <c r="AJ60" s="18">
        <f t="shared" si="101"/>
        <v>0</v>
      </c>
      <c r="AK60" s="18">
        <f t="shared" si="102"/>
        <v>26.11116476481568</v>
      </c>
      <c r="AL60" s="39">
        <f t="shared" si="78"/>
        <v>0</v>
      </c>
      <c r="AM60" s="36"/>
      <c r="AN60" s="32"/>
      <c r="AO60" s="32"/>
      <c r="AP60" s="3">
        <f t="shared" si="103"/>
        <v>0</v>
      </c>
      <c r="AQ60" s="3">
        <f t="shared" si="104"/>
        <v>0</v>
      </c>
      <c r="AR60" s="3">
        <f t="shared" si="105"/>
        <v>0</v>
      </c>
      <c r="AS60" s="3">
        <f t="shared" si="79"/>
        <v>0</v>
      </c>
      <c r="AT60" s="18">
        <f t="shared" si="106"/>
        <v>0</v>
      </c>
      <c r="AU60" s="18">
        <f t="shared" si="107"/>
        <v>26.11116476481568</v>
      </c>
      <c r="AV60" s="39">
        <f t="shared" si="80"/>
        <v>0</v>
      </c>
      <c r="AW60" s="36"/>
      <c r="AX60" s="32"/>
      <c r="AY60" s="32"/>
      <c r="AZ60" s="3">
        <f t="shared" si="108"/>
        <v>0</v>
      </c>
      <c r="BA60" s="3">
        <f t="shared" si="109"/>
        <v>0</v>
      </c>
      <c r="BB60" s="3">
        <f t="shared" si="110"/>
        <v>0</v>
      </c>
      <c r="BC60" s="3">
        <f t="shared" si="81"/>
        <v>0</v>
      </c>
      <c r="BD60" s="18">
        <f t="shared" si="111"/>
        <v>0</v>
      </c>
      <c r="BE60" s="18">
        <f t="shared" si="112"/>
        <v>26.11116476481568</v>
      </c>
      <c r="BF60" s="39">
        <f t="shared" si="82"/>
        <v>0</v>
      </c>
      <c r="BG60" s="36"/>
      <c r="BH60" s="32"/>
      <c r="BI60" s="32"/>
      <c r="BJ60" s="3">
        <f t="shared" si="113"/>
        <v>0</v>
      </c>
      <c r="BK60" s="3">
        <f t="shared" si="114"/>
        <v>0</v>
      </c>
      <c r="BL60" s="3">
        <f t="shared" si="115"/>
        <v>0</v>
      </c>
      <c r="BM60" s="3">
        <f t="shared" si="83"/>
        <v>0</v>
      </c>
      <c r="BN60" s="18">
        <f t="shared" si="116"/>
        <v>0</v>
      </c>
      <c r="BO60" s="18">
        <f t="shared" si="117"/>
        <v>26.11116476481568</v>
      </c>
      <c r="BP60" s="39">
        <f t="shared" si="84"/>
        <v>0</v>
      </c>
      <c r="BQ60" s="36"/>
      <c r="BR60" s="32"/>
      <c r="BS60" s="32"/>
      <c r="BT60" s="3">
        <f t="shared" si="118"/>
        <v>0</v>
      </c>
      <c r="BU60" s="3">
        <f t="shared" si="119"/>
        <v>0</v>
      </c>
      <c r="BV60" s="3">
        <f t="shared" si="120"/>
        <v>0</v>
      </c>
      <c r="BW60" s="3">
        <f t="shared" si="85"/>
        <v>0</v>
      </c>
      <c r="BX60" s="18">
        <f t="shared" si="121"/>
        <v>0</v>
      </c>
      <c r="BY60" s="18">
        <f t="shared" si="122"/>
        <v>26.11116476481568</v>
      </c>
      <c r="BZ60" s="39">
        <f t="shared" si="86"/>
        <v>0</v>
      </c>
    </row>
    <row r="61" spans="2:78" ht="20" customHeight="1" x14ac:dyDescent="0.2">
      <c r="B61" s="17"/>
      <c r="C61" s="17"/>
      <c r="D61" s="17"/>
      <c r="E61" s="29">
        <v>54</v>
      </c>
      <c r="F61" s="22">
        <f t="shared" si="124"/>
        <v>1.0746</v>
      </c>
      <c r="G61" s="22">
        <f t="shared" si="123"/>
        <v>11.054404038171199</v>
      </c>
      <c r="H61" s="46">
        <f t="shared" si="87"/>
        <v>96108.591549295772</v>
      </c>
      <c r="I61" s="35"/>
      <c r="J61" s="31"/>
      <c r="K61" s="32"/>
      <c r="L61" s="3">
        <f t="shared" si="88"/>
        <v>0</v>
      </c>
      <c r="M61" s="3">
        <f t="shared" si="89"/>
        <v>0</v>
      </c>
      <c r="N61" s="3">
        <f t="shared" si="90"/>
        <v>0</v>
      </c>
      <c r="O61" s="3">
        <f t="shared" si="73"/>
        <v>0</v>
      </c>
      <c r="P61" s="18">
        <f t="shared" si="91"/>
        <v>0</v>
      </c>
      <c r="Q61" s="18">
        <f t="shared" si="92"/>
        <v>29.258316375737522</v>
      </c>
      <c r="R61" s="39">
        <f t="shared" si="125"/>
        <v>0</v>
      </c>
      <c r="S61" s="35"/>
      <c r="T61" s="31"/>
      <c r="U61" s="32"/>
      <c r="V61" s="3">
        <f t="shared" si="93"/>
        <v>0</v>
      </c>
      <c r="W61" s="3">
        <f t="shared" si="94"/>
        <v>0</v>
      </c>
      <c r="X61" s="3">
        <f t="shared" si="95"/>
        <v>0</v>
      </c>
      <c r="Y61" s="3">
        <f t="shared" si="75"/>
        <v>0</v>
      </c>
      <c r="Z61" s="18">
        <f t="shared" si="96"/>
        <v>0</v>
      </c>
      <c r="AA61" s="18">
        <f t="shared" si="97"/>
        <v>29.258316375737522</v>
      </c>
      <c r="AB61" s="39">
        <f t="shared" si="76"/>
        <v>0</v>
      </c>
      <c r="AC61" s="35"/>
      <c r="AD61" s="31"/>
      <c r="AE61" s="32"/>
      <c r="AF61" s="3">
        <f t="shared" si="98"/>
        <v>0</v>
      </c>
      <c r="AG61" s="3">
        <f t="shared" si="99"/>
        <v>0</v>
      </c>
      <c r="AH61" s="3">
        <f t="shared" si="100"/>
        <v>0</v>
      </c>
      <c r="AI61" s="3">
        <f t="shared" si="77"/>
        <v>0</v>
      </c>
      <c r="AJ61" s="18">
        <f t="shared" si="101"/>
        <v>0</v>
      </c>
      <c r="AK61" s="18">
        <f t="shared" si="102"/>
        <v>29.258316375737522</v>
      </c>
      <c r="AL61" s="39">
        <f t="shared" si="78"/>
        <v>0</v>
      </c>
      <c r="AM61" s="35"/>
      <c r="AN61" s="31"/>
      <c r="AO61" s="32"/>
      <c r="AP61" s="3">
        <f t="shared" si="103"/>
        <v>0</v>
      </c>
      <c r="AQ61" s="3">
        <f t="shared" si="104"/>
        <v>0</v>
      </c>
      <c r="AR61" s="3">
        <f t="shared" si="105"/>
        <v>0</v>
      </c>
      <c r="AS61" s="3">
        <f t="shared" si="79"/>
        <v>0</v>
      </c>
      <c r="AT61" s="18">
        <f t="shared" si="106"/>
        <v>0</v>
      </c>
      <c r="AU61" s="18">
        <f t="shared" si="107"/>
        <v>29.258316375737522</v>
      </c>
      <c r="AV61" s="39">
        <f t="shared" si="80"/>
        <v>0</v>
      </c>
      <c r="AW61" s="35"/>
      <c r="AX61" s="31"/>
      <c r="AY61" s="32"/>
      <c r="AZ61" s="3">
        <f t="shared" si="108"/>
        <v>0</v>
      </c>
      <c r="BA61" s="3">
        <f t="shared" si="109"/>
        <v>0</v>
      </c>
      <c r="BB61" s="3">
        <f t="shared" si="110"/>
        <v>0</v>
      </c>
      <c r="BC61" s="3">
        <f t="shared" si="81"/>
        <v>0</v>
      </c>
      <c r="BD61" s="18">
        <f t="shared" si="111"/>
        <v>0</v>
      </c>
      <c r="BE61" s="18">
        <f t="shared" si="112"/>
        <v>29.258316375737522</v>
      </c>
      <c r="BF61" s="39">
        <f t="shared" si="82"/>
        <v>0</v>
      </c>
      <c r="BG61" s="35"/>
      <c r="BH61" s="31"/>
      <c r="BI61" s="32"/>
      <c r="BJ61" s="3">
        <f t="shared" si="113"/>
        <v>0</v>
      </c>
      <c r="BK61" s="3">
        <f t="shared" si="114"/>
        <v>0</v>
      </c>
      <c r="BL61" s="3">
        <f t="shared" si="115"/>
        <v>0</v>
      </c>
      <c r="BM61" s="3">
        <f t="shared" si="83"/>
        <v>0</v>
      </c>
      <c r="BN61" s="18">
        <f t="shared" si="116"/>
        <v>0</v>
      </c>
      <c r="BO61" s="18">
        <f t="shared" si="117"/>
        <v>29.258316375737522</v>
      </c>
      <c r="BP61" s="39">
        <f t="shared" si="84"/>
        <v>0</v>
      </c>
      <c r="BQ61" s="35"/>
      <c r="BR61" s="31"/>
      <c r="BS61" s="32"/>
      <c r="BT61" s="3">
        <f t="shared" si="118"/>
        <v>0</v>
      </c>
      <c r="BU61" s="3">
        <f t="shared" si="119"/>
        <v>0</v>
      </c>
      <c r="BV61" s="3">
        <f t="shared" si="120"/>
        <v>0</v>
      </c>
      <c r="BW61" s="3">
        <f t="shared" si="85"/>
        <v>0</v>
      </c>
      <c r="BX61" s="18">
        <f t="shared" si="121"/>
        <v>0</v>
      </c>
      <c r="BY61" s="18">
        <f t="shared" si="122"/>
        <v>29.258316375737522</v>
      </c>
      <c r="BZ61" s="39">
        <f t="shared" si="86"/>
        <v>0</v>
      </c>
    </row>
    <row r="62" spans="2:78" ht="20" customHeight="1" x14ac:dyDescent="0.2">
      <c r="B62" s="17"/>
      <c r="C62" s="17"/>
      <c r="D62" s="17"/>
      <c r="E62" s="29">
        <v>56</v>
      </c>
      <c r="F62" s="22">
        <f t="shared" si="124"/>
        <v>1.1146</v>
      </c>
      <c r="G62" s="22">
        <f t="shared" si="123"/>
        <v>11.465883808808506</v>
      </c>
      <c r="H62" s="46">
        <f t="shared" si="87"/>
        <v>99686.056338028182</v>
      </c>
      <c r="I62" s="36"/>
      <c r="J62" s="32"/>
      <c r="K62" s="32"/>
      <c r="L62" s="3">
        <f t="shared" si="88"/>
        <v>0</v>
      </c>
      <c r="M62" s="3">
        <f t="shared" si="89"/>
        <v>0</v>
      </c>
      <c r="N62" s="3">
        <f t="shared" si="90"/>
        <v>0</v>
      </c>
      <c r="O62" s="3">
        <f t="shared" si="73"/>
        <v>0</v>
      </c>
      <c r="P62" s="18">
        <f t="shared" si="91"/>
        <v>0</v>
      </c>
      <c r="Q62" s="18">
        <f t="shared" si="92"/>
        <v>32.648703448670595</v>
      </c>
      <c r="R62" s="39">
        <f t="shared" si="125"/>
        <v>0</v>
      </c>
      <c r="S62" s="36"/>
      <c r="T62" s="32"/>
      <c r="U62" s="32"/>
      <c r="V62" s="3">
        <f t="shared" si="93"/>
        <v>0</v>
      </c>
      <c r="W62" s="3">
        <f t="shared" si="94"/>
        <v>0</v>
      </c>
      <c r="X62" s="3">
        <f t="shared" si="95"/>
        <v>0</v>
      </c>
      <c r="Y62" s="3">
        <f t="shared" si="75"/>
        <v>0</v>
      </c>
      <c r="Z62" s="18">
        <f t="shared" si="96"/>
        <v>0</v>
      </c>
      <c r="AA62" s="18">
        <f t="shared" si="97"/>
        <v>32.648703448670595</v>
      </c>
      <c r="AB62" s="39">
        <f t="shared" si="76"/>
        <v>0</v>
      </c>
      <c r="AC62" s="36"/>
      <c r="AD62" s="32"/>
      <c r="AE62" s="32"/>
      <c r="AF62" s="3">
        <f t="shared" si="98"/>
        <v>0</v>
      </c>
      <c r="AG62" s="3">
        <f t="shared" si="99"/>
        <v>0</v>
      </c>
      <c r="AH62" s="3">
        <f t="shared" si="100"/>
        <v>0</v>
      </c>
      <c r="AI62" s="3">
        <f t="shared" si="77"/>
        <v>0</v>
      </c>
      <c r="AJ62" s="18">
        <f t="shared" si="101"/>
        <v>0</v>
      </c>
      <c r="AK62" s="18">
        <f t="shared" si="102"/>
        <v>32.648703448670595</v>
      </c>
      <c r="AL62" s="39">
        <f t="shared" si="78"/>
        <v>0</v>
      </c>
      <c r="AM62" s="36"/>
      <c r="AN62" s="32"/>
      <c r="AO62" s="32"/>
      <c r="AP62" s="3">
        <f t="shared" si="103"/>
        <v>0</v>
      </c>
      <c r="AQ62" s="3">
        <f t="shared" si="104"/>
        <v>0</v>
      </c>
      <c r="AR62" s="3">
        <f t="shared" si="105"/>
        <v>0</v>
      </c>
      <c r="AS62" s="3">
        <f t="shared" si="79"/>
        <v>0</v>
      </c>
      <c r="AT62" s="18">
        <f t="shared" si="106"/>
        <v>0</v>
      </c>
      <c r="AU62" s="18">
        <f t="shared" si="107"/>
        <v>32.648703448670595</v>
      </c>
      <c r="AV62" s="39">
        <f t="shared" si="80"/>
        <v>0</v>
      </c>
      <c r="AW62" s="36"/>
      <c r="AX62" s="32"/>
      <c r="AY62" s="32"/>
      <c r="AZ62" s="3">
        <f t="shared" si="108"/>
        <v>0</v>
      </c>
      <c r="BA62" s="3">
        <f t="shared" si="109"/>
        <v>0</v>
      </c>
      <c r="BB62" s="3">
        <f t="shared" si="110"/>
        <v>0</v>
      </c>
      <c r="BC62" s="3">
        <f t="shared" si="81"/>
        <v>0</v>
      </c>
      <c r="BD62" s="18">
        <f t="shared" si="111"/>
        <v>0</v>
      </c>
      <c r="BE62" s="18">
        <f t="shared" si="112"/>
        <v>32.648703448670595</v>
      </c>
      <c r="BF62" s="39">
        <f t="shared" si="82"/>
        <v>0</v>
      </c>
      <c r="BG62" s="36"/>
      <c r="BH62" s="32"/>
      <c r="BI62" s="32"/>
      <c r="BJ62" s="3">
        <f t="shared" si="113"/>
        <v>0</v>
      </c>
      <c r="BK62" s="3">
        <f t="shared" si="114"/>
        <v>0</v>
      </c>
      <c r="BL62" s="3">
        <f t="shared" si="115"/>
        <v>0</v>
      </c>
      <c r="BM62" s="3">
        <f t="shared" si="83"/>
        <v>0</v>
      </c>
      <c r="BN62" s="18">
        <f t="shared" si="116"/>
        <v>0</v>
      </c>
      <c r="BO62" s="18">
        <f t="shared" si="117"/>
        <v>32.648703448670595</v>
      </c>
      <c r="BP62" s="39">
        <f t="shared" si="84"/>
        <v>0</v>
      </c>
      <c r="BQ62" s="36"/>
      <c r="BR62" s="32"/>
      <c r="BS62" s="32"/>
      <c r="BT62" s="3">
        <f t="shared" si="118"/>
        <v>0</v>
      </c>
      <c r="BU62" s="3">
        <f t="shared" si="119"/>
        <v>0</v>
      </c>
      <c r="BV62" s="3">
        <f t="shared" si="120"/>
        <v>0</v>
      </c>
      <c r="BW62" s="3">
        <f t="shared" si="85"/>
        <v>0</v>
      </c>
      <c r="BX62" s="18">
        <f t="shared" si="121"/>
        <v>0</v>
      </c>
      <c r="BY62" s="18">
        <f t="shared" si="122"/>
        <v>32.648703448670595</v>
      </c>
      <c r="BZ62" s="39">
        <f t="shared" si="86"/>
        <v>0</v>
      </c>
    </row>
    <row r="63" spans="2:78" ht="20" customHeight="1" x14ac:dyDescent="0.2">
      <c r="B63" s="17"/>
      <c r="C63" s="17"/>
      <c r="D63" s="19"/>
      <c r="E63" s="29">
        <v>58</v>
      </c>
      <c r="F63" s="22">
        <f t="shared" si="124"/>
        <v>1.1545999999999998</v>
      </c>
      <c r="G63" s="22">
        <f t="shared" si="123"/>
        <v>11.877363579445809</v>
      </c>
      <c r="H63" s="46">
        <f t="shared" si="87"/>
        <v>103263.52112676055</v>
      </c>
      <c r="I63" s="37"/>
      <c r="J63" s="33"/>
      <c r="K63" s="33"/>
      <c r="L63" s="3">
        <f t="shared" si="88"/>
        <v>0</v>
      </c>
      <c r="M63" s="3">
        <f t="shared" si="89"/>
        <v>0</v>
      </c>
      <c r="N63" s="3">
        <f t="shared" si="90"/>
        <v>0</v>
      </c>
      <c r="O63" s="3">
        <f t="shared" si="73"/>
        <v>0</v>
      </c>
      <c r="P63" s="18">
        <f t="shared" si="91"/>
        <v>0</v>
      </c>
      <c r="Q63" s="18">
        <f t="shared" si="92"/>
        <v>36.291379974383965</v>
      </c>
      <c r="R63" s="39">
        <f t="shared" si="125"/>
        <v>0</v>
      </c>
      <c r="S63" s="37"/>
      <c r="T63" s="33"/>
      <c r="U63" s="33"/>
      <c r="V63" s="3">
        <f t="shared" si="93"/>
        <v>0</v>
      </c>
      <c r="W63" s="3">
        <f t="shared" si="94"/>
        <v>0</v>
      </c>
      <c r="X63" s="3">
        <f t="shared" si="95"/>
        <v>0</v>
      </c>
      <c r="Y63" s="3">
        <f t="shared" si="75"/>
        <v>0</v>
      </c>
      <c r="Z63" s="18">
        <f t="shared" si="96"/>
        <v>0</v>
      </c>
      <c r="AA63" s="18">
        <f t="shared" si="97"/>
        <v>36.291379974383965</v>
      </c>
      <c r="AB63" s="39">
        <f t="shared" si="76"/>
        <v>0</v>
      </c>
      <c r="AC63" s="37"/>
      <c r="AD63" s="33"/>
      <c r="AE63" s="33"/>
      <c r="AF63" s="3">
        <f t="shared" si="98"/>
        <v>0</v>
      </c>
      <c r="AG63" s="3">
        <f t="shared" si="99"/>
        <v>0</v>
      </c>
      <c r="AH63" s="3">
        <f t="shared" si="100"/>
        <v>0</v>
      </c>
      <c r="AI63" s="3">
        <f t="shared" si="77"/>
        <v>0</v>
      </c>
      <c r="AJ63" s="18">
        <f t="shared" si="101"/>
        <v>0</v>
      </c>
      <c r="AK63" s="18">
        <f t="shared" si="102"/>
        <v>36.291379974383965</v>
      </c>
      <c r="AL63" s="39">
        <f t="shared" si="78"/>
        <v>0</v>
      </c>
      <c r="AM63" s="37"/>
      <c r="AN63" s="33"/>
      <c r="AO63" s="33"/>
      <c r="AP63" s="3">
        <f t="shared" si="103"/>
        <v>0</v>
      </c>
      <c r="AQ63" s="3">
        <f t="shared" si="104"/>
        <v>0</v>
      </c>
      <c r="AR63" s="3">
        <f t="shared" si="105"/>
        <v>0</v>
      </c>
      <c r="AS63" s="3">
        <f t="shared" si="79"/>
        <v>0</v>
      </c>
      <c r="AT63" s="18">
        <f t="shared" si="106"/>
        <v>0</v>
      </c>
      <c r="AU63" s="18">
        <f t="shared" si="107"/>
        <v>36.291379974383965</v>
      </c>
      <c r="AV63" s="39">
        <f t="shared" si="80"/>
        <v>0</v>
      </c>
      <c r="AW63" s="37"/>
      <c r="AX63" s="33"/>
      <c r="AY63" s="33"/>
      <c r="AZ63" s="3">
        <f t="shared" si="108"/>
        <v>0</v>
      </c>
      <c r="BA63" s="3">
        <f t="shared" si="109"/>
        <v>0</v>
      </c>
      <c r="BB63" s="3">
        <f t="shared" si="110"/>
        <v>0</v>
      </c>
      <c r="BC63" s="3">
        <f t="shared" si="81"/>
        <v>0</v>
      </c>
      <c r="BD63" s="18">
        <f t="shared" si="111"/>
        <v>0</v>
      </c>
      <c r="BE63" s="18">
        <f t="shared" si="112"/>
        <v>36.291379974383965</v>
      </c>
      <c r="BF63" s="39">
        <f t="shared" si="82"/>
        <v>0</v>
      </c>
      <c r="BG63" s="37"/>
      <c r="BH63" s="33"/>
      <c r="BI63" s="33"/>
      <c r="BJ63" s="3">
        <f t="shared" si="113"/>
        <v>0</v>
      </c>
      <c r="BK63" s="3">
        <f t="shared" si="114"/>
        <v>0</v>
      </c>
      <c r="BL63" s="3">
        <f t="shared" si="115"/>
        <v>0</v>
      </c>
      <c r="BM63" s="3">
        <f t="shared" si="83"/>
        <v>0</v>
      </c>
      <c r="BN63" s="18">
        <f t="shared" si="116"/>
        <v>0</v>
      </c>
      <c r="BO63" s="18">
        <f t="shared" si="117"/>
        <v>36.291379974383965</v>
      </c>
      <c r="BP63" s="39">
        <f t="shared" si="84"/>
        <v>0</v>
      </c>
      <c r="BQ63" s="37"/>
      <c r="BR63" s="33"/>
      <c r="BS63" s="33"/>
      <c r="BT63" s="3">
        <f t="shared" si="118"/>
        <v>0</v>
      </c>
      <c r="BU63" s="3">
        <f t="shared" si="119"/>
        <v>0</v>
      </c>
      <c r="BV63" s="3">
        <f t="shared" si="120"/>
        <v>0</v>
      </c>
      <c r="BW63" s="3">
        <f t="shared" si="85"/>
        <v>0</v>
      </c>
      <c r="BX63" s="18">
        <f t="shared" si="121"/>
        <v>0</v>
      </c>
      <c r="BY63" s="18">
        <f t="shared" si="122"/>
        <v>36.291379974383965</v>
      </c>
      <c r="BZ63" s="39">
        <f t="shared" si="86"/>
        <v>0</v>
      </c>
    </row>
    <row r="64" spans="2:78" ht="20" customHeight="1" x14ac:dyDescent="0.2">
      <c r="B64" s="17"/>
      <c r="C64" s="17"/>
      <c r="D64" s="19"/>
      <c r="E64" s="29">
        <v>60</v>
      </c>
      <c r="F64" s="22">
        <f t="shared" si="124"/>
        <v>1.1945999999999999</v>
      </c>
      <c r="G64" s="22">
        <f t="shared" si="123"/>
        <v>12.288843350083114</v>
      </c>
      <c r="H64" s="46">
        <f t="shared" si="87"/>
        <v>106840.98591549294</v>
      </c>
      <c r="I64" s="37"/>
      <c r="J64" s="33"/>
      <c r="K64" s="33"/>
      <c r="L64" s="3">
        <f t="shared" si="88"/>
        <v>0</v>
      </c>
      <c r="M64" s="3">
        <f t="shared" si="89"/>
        <v>0</v>
      </c>
      <c r="N64" s="3">
        <f t="shared" si="90"/>
        <v>0</v>
      </c>
      <c r="O64" s="3">
        <f t="shared" si="73"/>
        <v>0</v>
      </c>
      <c r="P64" s="18">
        <f t="shared" si="91"/>
        <v>0</v>
      </c>
      <c r="Q64" s="18">
        <f t="shared" si="92"/>
        <v>40.195399943646741</v>
      </c>
      <c r="R64" s="39">
        <f t="shared" si="125"/>
        <v>0</v>
      </c>
      <c r="S64" s="37"/>
      <c r="T64" s="33"/>
      <c r="U64" s="33"/>
      <c r="V64" s="3">
        <f t="shared" si="93"/>
        <v>0</v>
      </c>
      <c r="W64" s="3">
        <f t="shared" si="94"/>
        <v>0</v>
      </c>
      <c r="X64" s="3">
        <f t="shared" si="95"/>
        <v>0</v>
      </c>
      <c r="Y64" s="3">
        <f t="shared" si="75"/>
        <v>0</v>
      </c>
      <c r="Z64" s="18">
        <f t="shared" si="96"/>
        <v>0</v>
      </c>
      <c r="AA64" s="18">
        <f t="shared" si="97"/>
        <v>40.195399943646741</v>
      </c>
      <c r="AB64" s="39">
        <f t="shared" si="76"/>
        <v>0</v>
      </c>
      <c r="AC64" s="37"/>
      <c r="AD64" s="33"/>
      <c r="AE64" s="33"/>
      <c r="AF64" s="3">
        <f t="shared" si="98"/>
        <v>0</v>
      </c>
      <c r="AG64" s="3">
        <f t="shared" si="99"/>
        <v>0</v>
      </c>
      <c r="AH64" s="3">
        <f t="shared" si="100"/>
        <v>0</v>
      </c>
      <c r="AI64" s="3">
        <f t="shared" si="77"/>
        <v>0</v>
      </c>
      <c r="AJ64" s="18">
        <f t="shared" si="101"/>
        <v>0</v>
      </c>
      <c r="AK64" s="18">
        <f t="shared" si="102"/>
        <v>40.195399943646741</v>
      </c>
      <c r="AL64" s="39">
        <f t="shared" si="78"/>
        <v>0</v>
      </c>
      <c r="AM64" s="37"/>
      <c r="AN64" s="33"/>
      <c r="AO64" s="33"/>
      <c r="AP64" s="3">
        <f t="shared" si="103"/>
        <v>0</v>
      </c>
      <c r="AQ64" s="3">
        <f t="shared" si="104"/>
        <v>0</v>
      </c>
      <c r="AR64" s="3">
        <f t="shared" si="105"/>
        <v>0</v>
      </c>
      <c r="AS64" s="3">
        <f t="shared" si="79"/>
        <v>0</v>
      </c>
      <c r="AT64" s="18">
        <f t="shared" si="106"/>
        <v>0</v>
      </c>
      <c r="AU64" s="18">
        <f t="shared" si="107"/>
        <v>40.195399943646741</v>
      </c>
      <c r="AV64" s="39">
        <f t="shared" si="80"/>
        <v>0</v>
      </c>
      <c r="AW64" s="37"/>
      <c r="AX64" s="33"/>
      <c r="AY64" s="33"/>
      <c r="AZ64" s="3">
        <f t="shared" si="108"/>
        <v>0</v>
      </c>
      <c r="BA64" s="3">
        <f t="shared" si="109"/>
        <v>0</v>
      </c>
      <c r="BB64" s="3">
        <f t="shared" si="110"/>
        <v>0</v>
      </c>
      <c r="BC64" s="3">
        <f t="shared" si="81"/>
        <v>0</v>
      </c>
      <c r="BD64" s="18">
        <f t="shared" si="111"/>
        <v>0</v>
      </c>
      <c r="BE64" s="18">
        <f t="shared" si="112"/>
        <v>40.195399943646741</v>
      </c>
      <c r="BF64" s="39">
        <f t="shared" si="82"/>
        <v>0</v>
      </c>
      <c r="BG64" s="37"/>
      <c r="BH64" s="33"/>
      <c r="BI64" s="33"/>
      <c r="BJ64" s="3">
        <f t="shared" si="113"/>
        <v>0</v>
      </c>
      <c r="BK64" s="3">
        <f t="shared" si="114"/>
        <v>0</v>
      </c>
      <c r="BL64" s="3">
        <f t="shared" si="115"/>
        <v>0</v>
      </c>
      <c r="BM64" s="3">
        <f t="shared" si="83"/>
        <v>0</v>
      </c>
      <c r="BN64" s="18">
        <f t="shared" si="116"/>
        <v>0</v>
      </c>
      <c r="BO64" s="18">
        <f t="shared" si="117"/>
        <v>40.195399943646741</v>
      </c>
      <c r="BP64" s="39">
        <f t="shared" si="84"/>
        <v>0</v>
      </c>
      <c r="BQ64" s="37"/>
      <c r="BR64" s="33"/>
      <c r="BS64" s="33"/>
      <c r="BT64" s="3">
        <f t="shared" si="118"/>
        <v>0</v>
      </c>
      <c r="BU64" s="3">
        <f t="shared" si="119"/>
        <v>0</v>
      </c>
      <c r="BV64" s="3">
        <f t="shared" si="120"/>
        <v>0</v>
      </c>
      <c r="BW64" s="3">
        <f t="shared" si="85"/>
        <v>0</v>
      </c>
      <c r="BX64" s="18">
        <f t="shared" si="121"/>
        <v>0</v>
      </c>
      <c r="BY64" s="18">
        <f t="shared" si="122"/>
        <v>40.195399943646741</v>
      </c>
      <c r="BZ64" s="39">
        <f t="shared" si="86"/>
        <v>0</v>
      </c>
    </row>
    <row r="65" spans="2:78" ht="20" customHeight="1" x14ac:dyDescent="0.2">
      <c r="B65" s="19"/>
      <c r="C65" s="19"/>
      <c r="D65" s="19"/>
      <c r="E65" s="29">
        <v>62</v>
      </c>
      <c r="F65" s="22">
        <f t="shared" si="124"/>
        <v>1.2345999999999999</v>
      </c>
      <c r="G65" s="22">
        <f t="shared" si="123"/>
        <v>12.700323120720419</v>
      </c>
      <c r="H65" s="46">
        <f t="shared" si="87"/>
        <v>110418.45070422534</v>
      </c>
      <c r="I65" s="37"/>
      <c r="J65" s="33"/>
      <c r="K65" s="33"/>
      <c r="L65" s="3">
        <f t="shared" si="88"/>
        <v>0</v>
      </c>
      <c r="M65" s="3">
        <f t="shared" si="89"/>
        <v>0</v>
      </c>
      <c r="N65" s="3">
        <f t="shared" si="90"/>
        <v>0</v>
      </c>
      <c r="O65" s="3">
        <f t="shared" si="73"/>
        <v>0</v>
      </c>
      <c r="P65" s="18">
        <f t="shared" si="91"/>
        <v>0</v>
      </c>
      <c r="Q65" s="18">
        <f t="shared" si="92"/>
        <v>44.369817347227993</v>
      </c>
      <c r="R65" s="39">
        <f t="shared" si="125"/>
        <v>0</v>
      </c>
      <c r="S65" s="37"/>
      <c r="T65" s="33"/>
      <c r="U65" s="33"/>
      <c r="V65" s="3">
        <f t="shared" si="93"/>
        <v>0</v>
      </c>
      <c r="W65" s="3">
        <f t="shared" si="94"/>
        <v>0</v>
      </c>
      <c r="X65" s="3">
        <f t="shared" si="95"/>
        <v>0</v>
      </c>
      <c r="Y65" s="3">
        <f t="shared" si="75"/>
        <v>0</v>
      </c>
      <c r="Z65" s="18">
        <f t="shared" si="96"/>
        <v>0</v>
      </c>
      <c r="AA65" s="18">
        <f t="shared" si="97"/>
        <v>44.369817347227993</v>
      </c>
      <c r="AB65" s="39">
        <f t="shared" si="76"/>
        <v>0</v>
      </c>
      <c r="AC65" s="37"/>
      <c r="AD65" s="33"/>
      <c r="AE65" s="33"/>
      <c r="AF65" s="3">
        <f t="shared" si="98"/>
        <v>0</v>
      </c>
      <c r="AG65" s="3">
        <f t="shared" si="99"/>
        <v>0</v>
      </c>
      <c r="AH65" s="3">
        <f t="shared" si="100"/>
        <v>0</v>
      </c>
      <c r="AI65" s="3">
        <f t="shared" si="77"/>
        <v>0</v>
      </c>
      <c r="AJ65" s="18">
        <f t="shared" si="101"/>
        <v>0</v>
      </c>
      <c r="AK65" s="18">
        <f t="shared" si="102"/>
        <v>44.369817347227993</v>
      </c>
      <c r="AL65" s="39">
        <f t="shared" si="78"/>
        <v>0</v>
      </c>
      <c r="AM65" s="37"/>
      <c r="AN65" s="33"/>
      <c r="AO65" s="33"/>
      <c r="AP65" s="3">
        <f t="shared" si="103"/>
        <v>0</v>
      </c>
      <c r="AQ65" s="3">
        <f t="shared" si="104"/>
        <v>0</v>
      </c>
      <c r="AR65" s="3">
        <f t="shared" si="105"/>
        <v>0</v>
      </c>
      <c r="AS65" s="3">
        <f t="shared" si="79"/>
        <v>0</v>
      </c>
      <c r="AT65" s="18">
        <f t="shared" si="106"/>
        <v>0</v>
      </c>
      <c r="AU65" s="18">
        <f t="shared" si="107"/>
        <v>44.369817347227993</v>
      </c>
      <c r="AV65" s="39">
        <f t="shared" si="80"/>
        <v>0</v>
      </c>
      <c r="AW65" s="37"/>
      <c r="AX65" s="33"/>
      <c r="AY65" s="33"/>
      <c r="AZ65" s="3">
        <f t="shared" si="108"/>
        <v>0</v>
      </c>
      <c r="BA65" s="3">
        <f t="shared" si="109"/>
        <v>0</v>
      </c>
      <c r="BB65" s="3">
        <f t="shared" si="110"/>
        <v>0</v>
      </c>
      <c r="BC65" s="3">
        <f t="shared" si="81"/>
        <v>0</v>
      </c>
      <c r="BD65" s="18">
        <f t="shared" si="111"/>
        <v>0</v>
      </c>
      <c r="BE65" s="18">
        <f t="shared" si="112"/>
        <v>44.369817347227993</v>
      </c>
      <c r="BF65" s="39">
        <f t="shared" si="82"/>
        <v>0</v>
      </c>
      <c r="BG65" s="37"/>
      <c r="BH65" s="33"/>
      <c r="BI65" s="33"/>
      <c r="BJ65" s="3">
        <f t="shared" si="113"/>
        <v>0</v>
      </c>
      <c r="BK65" s="3">
        <f t="shared" si="114"/>
        <v>0</v>
      </c>
      <c r="BL65" s="3">
        <f t="shared" si="115"/>
        <v>0</v>
      </c>
      <c r="BM65" s="3">
        <f t="shared" si="83"/>
        <v>0</v>
      </c>
      <c r="BN65" s="18">
        <f t="shared" si="116"/>
        <v>0</v>
      </c>
      <c r="BO65" s="18">
        <f t="shared" si="117"/>
        <v>44.369817347227993</v>
      </c>
      <c r="BP65" s="39">
        <f t="shared" si="84"/>
        <v>0</v>
      </c>
      <c r="BQ65" s="37"/>
      <c r="BR65" s="33"/>
      <c r="BS65" s="33"/>
      <c r="BT65" s="3">
        <f t="shared" si="118"/>
        <v>0</v>
      </c>
      <c r="BU65" s="3">
        <f t="shared" si="119"/>
        <v>0</v>
      </c>
      <c r="BV65" s="3">
        <f t="shared" si="120"/>
        <v>0</v>
      </c>
      <c r="BW65" s="3">
        <f t="shared" si="85"/>
        <v>0</v>
      </c>
      <c r="BX65" s="18">
        <f t="shared" si="121"/>
        <v>0</v>
      </c>
      <c r="BY65" s="18">
        <f t="shared" si="122"/>
        <v>44.369817347227993</v>
      </c>
      <c r="BZ65" s="39">
        <f t="shared" si="86"/>
        <v>0</v>
      </c>
    </row>
    <row r="66" spans="2:78" ht="20" customHeight="1" x14ac:dyDescent="0.2">
      <c r="B66" s="19"/>
      <c r="C66" s="19"/>
      <c r="D66" s="19"/>
      <c r="E66" s="29">
        <v>64</v>
      </c>
      <c r="F66" s="22">
        <f t="shared" si="124"/>
        <v>1.2746</v>
      </c>
      <c r="G66" s="22">
        <f t="shared" si="123"/>
        <v>13.111802891357724</v>
      </c>
      <c r="H66" s="46">
        <f t="shared" si="87"/>
        <v>113995.91549295773</v>
      </c>
      <c r="I66" s="37"/>
      <c r="J66" s="33"/>
      <c r="K66" s="33"/>
      <c r="L66" s="3">
        <f t="shared" si="88"/>
        <v>0</v>
      </c>
      <c r="M66" s="3">
        <f t="shared" si="89"/>
        <v>0</v>
      </c>
      <c r="N66" s="3">
        <f t="shared" si="90"/>
        <v>0</v>
      </c>
      <c r="O66" s="3">
        <f t="shared" si="73"/>
        <v>0</v>
      </c>
      <c r="P66" s="18">
        <f t="shared" si="91"/>
        <v>0</v>
      </c>
      <c r="Q66" s="18">
        <f t="shared" si="92"/>
        <v>48.823686175896796</v>
      </c>
      <c r="R66" s="39">
        <f t="shared" si="125"/>
        <v>0</v>
      </c>
      <c r="S66" s="37"/>
      <c r="T66" s="33"/>
      <c r="U66" s="33"/>
      <c r="V66" s="3">
        <f t="shared" si="93"/>
        <v>0</v>
      </c>
      <c r="W66" s="3">
        <f t="shared" si="94"/>
        <v>0</v>
      </c>
      <c r="X66" s="3">
        <f t="shared" si="95"/>
        <v>0</v>
      </c>
      <c r="Y66" s="3">
        <f t="shared" si="75"/>
        <v>0</v>
      </c>
      <c r="Z66" s="18">
        <f t="shared" si="96"/>
        <v>0</v>
      </c>
      <c r="AA66" s="18">
        <f t="shared" si="97"/>
        <v>48.823686175896796</v>
      </c>
      <c r="AB66" s="39">
        <f t="shared" si="76"/>
        <v>0</v>
      </c>
      <c r="AC66" s="37"/>
      <c r="AD66" s="33"/>
      <c r="AE66" s="33"/>
      <c r="AF66" s="3">
        <f t="shared" si="98"/>
        <v>0</v>
      </c>
      <c r="AG66" s="3">
        <f t="shared" si="99"/>
        <v>0</v>
      </c>
      <c r="AH66" s="3">
        <f t="shared" si="100"/>
        <v>0</v>
      </c>
      <c r="AI66" s="3">
        <f t="shared" si="77"/>
        <v>0</v>
      </c>
      <c r="AJ66" s="18">
        <f t="shared" si="101"/>
        <v>0</v>
      </c>
      <c r="AK66" s="18">
        <f t="shared" si="102"/>
        <v>48.823686175896796</v>
      </c>
      <c r="AL66" s="39">
        <f t="shared" si="78"/>
        <v>0</v>
      </c>
      <c r="AM66" s="37"/>
      <c r="AN66" s="33"/>
      <c r="AO66" s="33"/>
      <c r="AP66" s="3">
        <f t="shared" si="103"/>
        <v>0</v>
      </c>
      <c r="AQ66" s="3">
        <f t="shared" si="104"/>
        <v>0</v>
      </c>
      <c r="AR66" s="3">
        <f t="shared" si="105"/>
        <v>0</v>
      </c>
      <c r="AS66" s="3">
        <f t="shared" si="79"/>
        <v>0</v>
      </c>
      <c r="AT66" s="18">
        <f t="shared" si="106"/>
        <v>0</v>
      </c>
      <c r="AU66" s="18">
        <f t="shared" si="107"/>
        <v>48.823686175896796</v>
      </c>
      <c r="AV66" s="39">
        <f t="shared" si="80"/>
        <v>0</v>
      </c>
      <c r="AW66" s="37"/>
      <c r="AX66" s="33"/>
      <c r="AY66" s="33"/>
      <c r="AZ66" s="3">
        <f t="shared" si="108"/>
        <v>0</v>
      </c>
      <c r="BA66" s="3">
        <f t="shared" si="109"/>
        <v>0</v>
      </c>
      <c r="BB66" s="3">
        <f t="shared" si="110"/>
        <v>0</v>
      </c>
      <c r="BC66" s="3">
        <f t="shared" si="81"/>
        <v>0</v>
      </c>
      <c r="BD66" s="18">
        <f t="shared" si="111"/>
        <v>0</v>
      </c>
      <c r="BE66" s="18">
        <f t="shared" si="112"/>
        <v>48.823686175896796</v>
      </c>
      <c r="BF66" s="39">
        <f t="shared" si="82"/>
        <v>0</v>
      </c>
      <c r="BG66" s="37"/>
      <c r="BH66" s="33"/>
      <c r="BI66" s="33"/>
      <c r="BJ66" s="3">
        <f t="shared" si="113"/>
        <v>0</v>
      </c>
      <c r="BK66" s="3">
        <f t="shared" si="114"/>
        <v>0</v>
      </c>
      <c r="BL66" s="3">
        <f t="shared" si="115"/>
        <v>0</v>
      </c>
      <c r="BM66" s="3">
        <f t="shared" si="83"/>
        <v>0</v>
      </c>
      <c r="BN66" s="18">
        <f t="shared" si="116"/>
        <v>0</v>
      </c>
      <c r="BO66" s="18">
        <f t="shared" si="117"/>
        <v>48.823686175896796</v>
      </c>
      <c r="BP66" s="39">
        <f t="shared" si="84"/>
        <v>0</v>
      </c>
      <c r="BQ66" s="37"/>
      <c r="BR66" s="33"/>
      <c r="BS66" s="33"/>
      <c r="BT66" s="3">
        <f t="shared" si="118"/>
        <v>0</v>
      </c>
      <c r="BU66" s="3">
        <f t="shared" si="119"/>
        <v>0</v>
      </c>
      <c r="BV66" s="3">
        <f t="shared" si="120"/>
        <v>0</v>
      </c>
      <c r="BW66" s="3">
        <f t="shared" si="85"/>
        <v>0</v>
      </c>
      <c r="BX66" s="18">
        <f t="shared" si="121"/>
        <v>0</v>
      </c>
      <c r="BY66" s="18">
        <f t="shared" si="122"/>
        <v>48.823686175896796</v>
      </c>
      <c r="BZ66" s="39">
        <f t="shared" si="86"/>
        <v>0</v>
      </c>
    </row>
    <row r="67" spans="2:78" ht="20" customHeight="1" thickBot="1" x14ac:dyDescent="0.25">
      <c r="B67" s="19"/>
      <c r="C67" s="19"/>
      <c r="E67" s="48">
        <v>66</v>
      </c>
      <c r="F67" s="25">
        <f t="shared" si="124"/>
        <v>1.3146</v>
      </c>
      <c r="G67" s="22">
        <f t="shared" si="123"/>
        <v>13.523282661995031</v>
      </c>
      <c r="H67" s="46">
        <f t="shared" si="87"/>
        <v>117573.38028169014</v>
      </c>
      <c r="I67" s="38"/>
      <c r="J67" s="34"/>
      <c r="K67" s="34"/>
      <c r="L67" s="41">
        <f t="shared" si="88"/>
        <v>0</v>
      </c>
      <c r="M67" s="41">
        <f t="shared" si="89"/>
        <v>0</v>
      </c>
      <c r="N67" s="41">
        <f t="shared" si="90"/>
        <v>0</v>
      </c>
      <c r="O67" s="41">
        <f t="shared" si="73"/>
        <v>0</v>
      </c>
      <c r="P67" s="40">
        <f t="shared" si="91"/>
        <v>0</v>
      </c>
      <c r="Q67" s="40">
        <f t="shared" si="92"/>
        <v>53.56606042042219</v>
      </c>
      <c r="R67" s="42">
        <f t="shared" si="125"/>
        <v>0</v>
      </c>
      <c r="S67" s="38"/>
      <c r="T67" s="34"/>
      <c r="U67" s="34"/>
      <c r="V67" s="41">
        <f t="shared" si="93"/>
        <v>0</v>
      </c>
      <c r="W67" s="41">
        <f t="shared" si="94"/>
        <v>0</v>
      </c>
      <c r="X67" s="41">
        <f t="shared" si="95"/>
        <v>0</v>
      </c>
      <c r="Y67" s="41">
        <f t="shared" si="75"/>
        <v>0</v>
      </c>
      <c r="Z67" s="40">
        <f t="shared" si="96"/>
        <v>0</v>
      </c>
      <c r="AA67" s="40">
        <f t="shared" si="97"/>
        <v>53.56606042042219</v>
      </c>
      <c r="AB67" s="42">
        <f t="shared" si="76"/>
        <v>0</v>
      </c>
      <c r="AC67" s="38"/>
      <c r="AD67" s="34"/>
      <c r="AE67" s="34"/>
      <c r="AF67" s="41">
        <f t="shared" si="98"/>
        <v>0</v>
      </c>
      <c r="AG67" s="41">
        <f t="shared" si="99"/>
        <v>0</v>
      </c>
      <c r="AH67" s="41">
        <f t="shared" si="100"/>
        <v>0</v>
      </c>
      <c r="AI67" s="41">
        <f t="shared" si="77"/>
        <v>0</v>
      </c>
      <c r="AJ67" s="40">
        <f t="shared" si="101"/>
        <v>0</v>
      </c>
      <c r="AK67" s="40">
        <f t="shared" si="102"/>
        <v>53.56606042042219</v>
      </c>
      <c r="AL67" s="42">
        <f t="shared" si="78"/>
        <v>0</v>
      </c>
      <c r="AM67" s="38"/>
      <c r="AN67" s="34"/>
      <c r="AO67" s="34"/>
      <c r="AP67" s="41">
        <f t="shared" si="103"/>
        <v>0</v>
      </c>
      <c r="AQ67" s="41">
        <f t="shared" si="104"/>
        <v>0</v>
      </c>
      <c r="AR67" s="41">
        <f t="shared" si="105"/>
        <v>0</v>
      </c>
      <c r="AS67" s="41">
        <f t="shared" si="79"/>
        <v>0</v>
      </c>
      <c r="AT67" s="40">
        <f t="shared" si="106"/>
        <v>0</v>
      </c>
      <c r="AU67" s="40">
        <f t="shared" si="107"/>
        <v>53.56606042042219</v>
      </c>
      <c r="AV67" s="42">
        <f t="shared" si="80"/>
        <v>0</v>
      </c>
      <c r="AW67" s="38"/>
      <c r="AX67" s="34"/>
      <c r="AY67" s="34"/>
      <c r="AZ67" s="41">
        <f t="shared" si="108"/>
        <v>0</v>
      </c>
      <c r="BA67" s="41">
        <f t="shared" si="109"/>
        <v>0</v>
      </c>
      <c r="BB67" s="41">
        <f t="shared" si="110"/>
        <v>0</v>
      </c>
      <c r="BC67" s="41">
        <f t="shared" si="81"/>
        <v>0</v>
      </c>
      <c r="BD67" s="40">
        <f t="shared" si="111"/>
        <v>0</v>
      </c>
      <c r="BE67" s="40">
        <f t="shared" si="112"/>
        <v>53.56606042042219</v>
      </c>
      <c r="BF67" s="42">
        <f t="shared" si="82"/>
        <v>0</v>
      </c>
      <c r="BG67" s="38"/>
      <c r="BH67" s="34"/>
      <c r="BI67" s="34"/>
      <c r="BJ67" s="41">
        <f t="shared" si="113"/>
        <v>0</v>
      </c>
      <c r="BK67" s="41">
        <f t="shared" si="114"/>
        <v>0</v>
      </c>
      <c r="BL67" s="41">
        <f t="shared" si="115"/>
        <v>0</v>
      </c>
      <c r="BM67" s="41">
        <f t="shared" si="83"/>
        <v>0</v>
      </c>
      <c r="BN67" s="40">
        <f t="shared" si="116"/>
        <v>0</v>
      </c>
      <c r="BO67" s="40">
        <f t="shared" si="117"/>
        <v>53.56606042042219</v>
      </c>
      <c r="BP67" s="42">
        <f t="shared" si="84"/>
        <v>0</v>
      </c>
      <c r="BQ67" s="38"/>
      <c r="BR67" s="34"/>
      <c r="BS67" s="34"/>
      <c r="BT67" s="41">
        <f t="shared" si="118"/>
        <v>0</v>
      </c>
      <c r="BU67" s="41">
        <f t="shared" si="119"/>
        <v>0</v>
      </c>
      <c r="BV67" s="41">
        <f t="shared" si="120"/>
        <v>0</v>
      </c>
      <c r="BW67" s="41">
        <f t="shared" si="85"/>
        <v>0</v>
      </c>
      <c r="BX67" s="40">
        <f t="shared" si="121"/>
        <v>0</v>
      </c>
      <c r="BY67" s="40">
        <f t="shared" si="122"/>
        <v>53.56606042042219</v>
      </c>
      <c r="BZ67" s="42">
        <f t="shared" si="86"/>
        <v>0</v>
      </c>
    </row>
    <row r="68" spans="2:78" ht="20" customHeight="1" x14ac:dyDescent="0.2">
      <c r="B68" s="19"/>
      <c r="C68" s="19"/>
    </row>
    <row r="69" spans="2:78" ht="20" customHeight="1" x14ac:dyDescent="0.2"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9"/>
      <c r="T69" s="19"/>
      <c r="W69" s="3"/>
      <c r="X69" s="3"/>
      <c r="Y69" s="3"/>
      <c r="Z69" s="3"/>
      <c r="AA69" s="3"/>
      <c r="AB69" s="3"/>
      <c r="AC69" s="19"/>
      <c r="AD69" s="19"/>
      <c r="AG69" s="3"/>
      <c r="AH69" s="3"/>
      <c r="AI69" s="3"/>
      <c r="AJ69" s="3"/>
      <c r="AK69" s="3"/>
      <c r="AL69" s="3"/>
      <c r="AM69" s="19"/>
      <c r="AN69" s="19"/>
      <c r="AQ69" s="3"/>
      <c r="AR69" s="3"/>
      <c r="AS69" s="3"/>
      <c r="AT69" s="3"/>
      <c r="AU69" s="3"/>
      <c r="AV69" s="3"/>
      <c r="AW69" s="19"/>
      <c r="AX69" s="19"/>
      <c r="BA69" s="3"/>
      <c r="BB69" s="3"/>
      <c r="BC69" s="3"/>
      <c r="BD69" s="3"/>
      <c r="BE69" s="3"/>
      <c r="BF69" s="3"/>
      <c r="BG69" s="19"/>
      <c r="BH69" s="19"/>
      <c r="BK69" s="3"/>
      <c r="BL69" s="3"/>
      <c r="BM69" s="3"/>
      <c r="BN69" s="3"/>
      <c r="BO69" s="3"/>
      <c r="BP69" s="3"/>
    </row>
    <row r="74" spans="2:78" ht="20" customHeight="1" thickBot="1" x14ac:dyDescent="0.25">
      <c r="E74" s="69" t="s">
        <v>37</v>
      </c>
    </row>
    <row r="75" spans="2:78" ht="20" customHeight="1" x14ac:dyDescent="0.2">
      <c r="E75" s="77" t="s">
        <v>19</v>
      </c>
      <c r="F75" s="78"/>
      <c r="G75" s="78"/>
      <c r="H75" s="79"/>
      <c r="I75" s="80" t="s">
        <v>21</v>
      </c>
      <c r="J75" s="81"/>
      <c r="K75" s="81"/>
      <c r="L75" s="81"/>
      <c r="M75" s="81"/>
      <c r="N75" s="82">
        <v>0</v>
      </c>
      <c r="O75" s="82"/>
      <c r="P75" s="57"/>
      <c r="Q75" s="57"/>
      <c r="R75" s="58"/>
      <c r="S75" s="75" t="s">
        <v>21</v>
      </c>
      <c r="T75" s="76"/>
      <c r="U75" s="76"/>
      <c r="V75" s="76"/>
      <c r="W75" s="76"/>
      <c r="X75" s="83">
        <v>0.04</v>
      </c>
      <c r="Y75" s="83"/>
      <c r="Z75" s="43"/>
      <c r="AA75" s="43"/>
      <c r="AB75" s="44"/>
      <c r="AC75" s="75" t="s">
        <v>21</v>
      </c>
      <c r="AD75" s="76"/>
      <c r="AE75" s="76"/>
      <c r="AF75" s="76"/>
      <c r="AG75" s="76"/>
      <c r="AH75" s="83">
        <v>0.08</v>
      </c>
      <c r="AI75" s="83"/>
      <c r="AJ75" s="43"/>
      <c r="AK75" s="43"/>
      <c r="AL75" s="44"/>
      <c r="AM75" s="75" t="s">
        <v>21</v>
      </c>
      <c r="AN75" s="76"/>
      <c r="AO75" s="76"/>
      <c r="AP75" s="76"/>
      <c r="AQ75" s="76"/>
      <c r="AR75" s="83">
        <v>0.12</v>
      </c>
      <c r="AS75" s="83"/>
      <c r="AT75" s="43"/>
      <c r="AU75" s="43"/>
      <c r="AV75" s="44"/>
      <c r="AW75" s="75" t="s">
        <v>21</v>
      </c>
      <c r="AX75" s="76"/>
      <c r="AY75" s="76"/>
      <c r="AZ75" s="76"/>
      <c r="BA75" s="76"/>
      <c r="BB75" s="83">
        <v>0.16</v>
      </c>
      <c r="BC75" s="83"/>
      <c r="BD75" s="43"/>
      <c r="BE75" s="43"/>
      <c r="BF75" s="44"/>
      <c r="BG75" s="75" t="s">
        <v>21</v>
      </c>
      <c r="BH75" s="76"/>
      <c r="BI75" s="76"/>
      <c r="BJ75" s="76"/>
      <c r="BK75" s="76"/>
      <c r="BL75" s="83">
        <v>0.2</v>
      </c>
      <c r="BM75" s="83"/>
      <c r="BN75" s="43"/>
      <c r="BO75" s="43"/>
      <c r="BP75" s="44"/>
      <c r="BQ75" s="80" t="s">
        <v>21</v>
      </c>
      <c r="BR75" s="81"/>
      <c r="BS75" s="81"/>
      <c r="BT75" s="81"/>
      <c r="BU75" s="81"/>
      <c r="BV75" s="82">
        <v>0.24</v>
      </c>
      <c r="BW75" s="82"/>
      <c r="BX75" s="57"/>
      <c r="BY75" s="81"/>
      <c r="BZ75" s="84"/>
    </row>
    <row r="76" spans="2:78" ht="20" customHeight="1" x14ac:dyDescent="0.2">
      <c r="E76" s="24" t="s">
        <v>25</v>
      </c>
      <c r="F76" s="21" t="s">
        <v>27</v>
      </c>
      <c r="G76" s="30" t="s">
        <v>0</v>
      </c>
      <c r="H76" s="45" t="s">
        <v>28</v>
      </c>
      <c r="I76" s="24" t="s">
        <v>29</v>
      </c>
      <c r="J76" s="21" t="s">
        <v>23</v>
      </c>
      <c r="K76" s="21" t="s">
        <v>26</v>
      </c>
      <c r="L76" s="30" t="s">
        <v>18</v>
      </c>
      <c r="M76" s="65" t="s">
        <v>30</v>
      </c>
      <c r="N76" s="65" t="s">
        <v>31</v>
      </c>
      <c r="O76" s="65" t="s">
        <v>32</v>
      </c>
      <c r="P76" s="65" t="s">
        <v>20</v>
      </c>
      <c r="Q76" s="66" t="s">
        <v>34</v>
      </c>
      <c r="R76" s="56" t="s">
        <v>33</v>
      </c>
      <c r="S76" s="24" t="s">
        <v>9</v>
      </c>
      <c r="T76" s="21" t="s">
        <v>23</v>
      </c>
      <c r="U76" s="21" t="s">
        <v>26</v>
      </c>
      <c r="V76" s="30" t="s">
        <v>18</v>
      </c>
      <c r="W76" s="21" t="s">
        <v>30</v>
      </c>
      <c r="X76" s="21" t="s">
        <v>31</v>
      </c>
      <c r="Y76" s="21" t="s">
        <v>32</v>
      </c>
      <c r="Z76" s="21" t="s">
        <v>20</v>
      </c>
      <c r="AA76" s="55" t="s">
        <v>34</v>
      </c>
      <c r="AB76" s="56" t="s">
        <v>33</v>
      </c>
      <c r="AC76" s="24" t="s">
        <v>10</v>
      </c>
      <c r="AD76" s="21" t="s">
        <v>23</v>
      </c>
      <c r="AE76" s="21" t="s">
        <v>26</v>
      </c>
      <c r="AF76" s="30" t="s">
        <v>18</v>
      </c>
      <c r="AG76" s="21" t="s">
        <v>30</v>
      </c>
      <c r="AH76" s="21" t="s">
        <v>31</v>
      </c>
      <c r="AI76" s="21" t="s">
        <v>32</v>
      </c>
      <c r="AJ76" s="21" t="s">
        <v>20</v>
      </c>
      <c r="AK76" s="55" t="s">
        <v>34</v>
      </c>
      <c r="AL76" s="56" t="s">
        <v>33</v>
      </c>
      <c r="AM76" s="24" t="s">
        <v>11</v>
      </c>
      <c r="AN76" s="21" t="s">
        <v>23</v>
      </c>
      <c r="AO76" s="21" t="s">
        <v>26</v>
      </c>
      <c r="AP76" s="30" t="s">
        <v>18</v>
      </c>
      <c r="AQ76" s="21" t="s">
        <v>30</v>
      </c>
      <c r="AR76" s="21" t="s">
        <v>31</v>
      </c>
      <c r="AS76" s="21" t="s">
        <v>32</v>
      </c>
      <c r="AT76" s="21" t="s">
        <v>20</v>
      </c>
      <c r="AU76" s="55" t="s">
        <v>34</v>
      </c>
      <c r="AV76" s="56" t="s">
        <v>33</v>
      </c>
      <c r="AW76" s="24" t="s">
        <v>12</v>
      </c>
      <c r="AX76" s="21" t="s">
        <v>23</v>
      </c>
      <c r="AY76" s="21" t="s">
        <v>26</v>
      </c>
      <c r="AZ76" s="30" t="s">
        <v>18</v>
      </c>
      <c r="BA76" s="21" t="s">
        <v>30</v>
      </c>
      <c r="BB76" s="21" t="s">
        <v>31</v>
      </c>
      <c r="BC76" s="21" t="s">
        <v>32</v>
      </c>
      <c r="BD76" s="21" t="s">
        <v>20</v>
      </c>
      <c r="BE76" s="55" t="s">
        <v>34</v>
      </c>
      <c r="BF76" s="56" t="s">
        <v>33</v>
      </c>
      <c r="BG76" s="24" t="s">
        <v>13</v>
      </c>
      <c r="BH76" s="21" t="s">
        <v>23</v>
      </c>
      <c r="BI76" s="21" t="s">
        <v>26</v>
      </c>
      <c r="BJ76" s="30" t="s">
        <v>18</v>
      </c>
      <c r="BK76" s="21" t="s">
        <v>30</v>
      </c>
      <c r="BL76" s="21" t="s">
        <v>31</v>
      </c>
      <c r="BM76" s="21" t="s">
        <v>32</v>
      </c>
      <c r="BN76" s="21" t="s">
        <v>20</v>
      </c>
      <c r="BO76" s="55" t="s">
        <v>34</v>
      </c>
      <c r="BP76" s="56" t="s">
        <v>33</v>
      </c>
      <c r="BQ76" s="59" t="s">
        <v>14</v>
      </c>
      <c r="BR76" s="60" t="s">
        <v>23</v>
      </c>
      <c r="BS76" s="60" t="s">
        <v>26</v>
      </c>
      <c r="BT76" s="61" t="s">
        <v>18</v>
      </c>
      <c r="BU76" s="60" t="s">
        <v>30</v>
      </c>
      <c r="BV76" s="60" t="s">
        <v>31</v>
      </c>
      <c r="BW76" s="60" t="s">
        <v>32</v>
      </c>
      <c r="BX76" s="60" t="s">
        <v>20</v>
      </c>
      <c r="BY76" s="62" t="s">
        <v>34</v>
      </c>
      <c r="BZ76" s="63" t="s">
        <v>33</v>
      </c>
    </row>
    <row r="77" spans="2:78" ht="20" customHeight="1" x14ac:dyDescent="0.2">
      <c r="E77" s="29">
        <v>16</v>
      </c>
      <c r="F77" s="21">
        <v>0.31459999999999999</v>
      </c>
      <c r="G77" s="22">
        <f t="shared" ref="G77:G102" si="126">F77/$C$14/$C$7</f>
        <v>3.2362883960624038</v>
      </c>
      <c r="H77" s="46">
        <f t="shared" ref="H77:H102" si="127">F77*$C$7/$C$5</f>
        <v>28136.760563380281</v>
      </c>
      <c r="I77" s="50"/>
      <c r="J77" s="51"/>
      <c r="K77" s="51"/>
      <c r="L77" s="51"/>
      <c r="M77" s="51">
        <f>M3+M42</f>
        <v>0</v>
      </c>
      <c r="N77" s="51">
        <f>N3+N42</f>
        <v>0</v>
      </c>
      <c r="O77" s="51">
        <f>O3+O42</f>
        <v>0</v>
      </c>
      <c r="P77" s="52"/>
      <c r="Q77" s="52">
        <f>Q3+Q42</f>
        <v>1.4683005907941684</v>
      </c>
      <c r="R77" s="53"/>
      <c r="S77" s="54"/>
      <c r="T77" s="3"/>
      <c r="U77" s="3"/>
      <c r="V77" s="3"/>
      <c r="W77" s="3">
        <f>W3+W42</f>
        <v>0</v>
      </c>
      <c r="X77" s="3">
        <f>X3+X42</f>
        <v>0</v>
      </c>
      <c r="Y77" s="3">
        <f>Y3+Y42</f>
        <v>0</v>
      </c>
      <c r="Z77" s="18"/>
      <c r="AA77" s="18">
        <f>AA3+AA42</f>
        <v>1.4683005907941684</v>
      </c>
      <c r="AB77" s="39"/>
      <c r="AC77" s="54"/>
      <c r="AD77" s="3"/>
      <c r="AE77" s="3"/>
      <c r="AF77" s="3"/>
      <c r="AG77" s="3">
        <f>AG3+AG42</f>
        <v>0</v>
      </c>
      <c r="AH77" s="3">
        <f>AH3+AH42</f>
        <v>0</v>
      </c>
      <c r="AI77" s="3">
        <f>AI3+AI42</f>
        <v>0</v>
      </c>
      <c r="AJ77" s="18"/>
      <c r="AK77" s="18">
        <f>AK3+AK42</f>
        <v>1.4683005907941684</v>
      </c>
      <c r="AL77" s="39"/>
      <c r="AM77" s="54"/>
      <c r="AN77" s="3"/>
      <c r="AO77" s="3"/>
      <c r="AP77" s="3"/>
      <c r="AQ77" s="3">
        <f>AQ3+AQ42</f>
        <v>0</v>
      </c>
      <c r="AR77" s="3">
        <f>AR3+AR42</f>
        <v>0</v>
      </c>
      <c r="AS77" s="3">
        <f>AS3+AS42</f>
        <v>0</v>
      </c>
      <c r="AT77" s="18"/>
      <c r="AU77" s="18">
        <f>AU3+AU42</f>
        <v>1.4683005907941684</v>
      </c>
      <c r="AV77" s="39"/>
      <c r="AW77" s="54"/>
      <c r="AX77" s="3"/>
      <c r="AY77" s="3"/>
      <c r="AZ77" s="3"/>
      <c r="BA77" s="3">
        <f>BA3+BA42</f>
        <v>0</v>
      </c>
      <c r="BB77" s="3">
        <f>BB3+BB42</f>
        <v>0</v>
      </c>
      <c r="BC77" s="3">
        <f>BC3+BC42</f>
        <v>0</v>
      </c>
      <c r="BD77" s="18"/>
      <c r="BE77" s="18">
        <f>BE3+BE42</f>
        <v>1.4683005907941684</v>
      </c>
      <c r="BF77" s="39"/>
      <c r="BG77" s="54"/>
      <c r="BH77" s="3"/>
      <c r="BI77" s="3"/>
      <c r="BJ77" s="3"/>
      <c r="BK77" s="3">
        <f>BK3+BK42</f>
        <v>0</v>
      </c>
      <c r="BL77" s="3">
        <f>BL3+BL42</f>
        <v>0</v>
      </c>
      <c r="BM77" s="3">
        <f>BM3+BM42</f>
        <v>0</v>
      </c>
      <c r="BN77" s="18"/>
      <c r="BO77" s="18">
        <f>BO3+BO42</f>
        <v>1.4683005907941684</v>
      </c>
      <c r="BP77" s="39"/>
      <c r="BQ77" s="54"/>
      <c r="BR77" s="3"/>
      <c r="BS77" s="3"/>
      <c r="BT77" s="3"/>
      <c r="BU77" s="3">
        <f>BU3+BU42</f>
        <v>0</v>
      </c>
      <c r="BV77" s="3">
        <f>BV3+BV42</f>
        <v>0</v>
      </c>
      <c r="BW77" s="3">
        <f>BW3+BW42</f>
        <v>0</v>
      </c>
      <c r="BX77" s="18"/>
      <c r="BY77" s="18">
        <f>BY3+BY42</f>
        <v>1.4683005907941684</v>
      </c>
      <c r="BZ77" s="39"/>
    </row>
    <row r="78" spans="2:78" ht="20" customHeight="1" x14ac:dyDescent="0.2">
      <c r="E78" s="29">
        <v>18</v>
      </c>
      <c r="F78" s="21">
        <v>0.35460000000000003</v>
      </c>
      <c r="G78" s="22">
        <f t="shared" si="126"/>
        <v>3.6477681666997093</v>
      </c>
      <c r="H78" s="46">
        <f t="shared" si="127"/>
        <v>31714.22535211268</v>
      </c>
      <c r="I78" s="54"/>
      <c r="J78" s="3"/>
      <c r="K78" s="3"/>
      <c r="L78" s="3"/>
      <c r="M78" s="3">
        <f t="shared" ref="M78:O93" si="128">M4+M43</f>
        <v>0</v>
      </c>
      <c r="N78" s="3">
        <f t="shared" si="128"/>
        <v>0</v>
      </c>
      <c r="O78" s="3">
        <f t="shared" si="128"/>
        <v>0</v>
      </c>
      <c r="P78" s="18"/>
      <c r="Q78" s="18">
        <f t="shared" ref="Q78:Q102" si="129">Q4+Q43</f>
        <v>2.1025920232574307</v>
      </c>
      <c r="R78" s="39"/>
      <c r="S78" s="54"/>
      <c r="T78" s="3"/>
      <c r="U78" s="3"/>
      <c r="V78" s="3"/>
      <c r="W78" s="3">
        <f t="shared" ref="W78:Y93" si="130">W4+W43</f>
        <v>0</v>
      </c>
      <c r="X78" s="3">
        <f t="shared" si="130"/>
        <v>0</v>
      </c>
      <c r="Y78" s="3">
        <f t="shared" si="130"/>
        <v>0</v>
      </c>
      <c r="Z78" s="18"/>
      <c r="AA78" s="18">
        <f t="shared" ref="AA78:AA102" si="131">AA4+AA43</f>
        <v>2.1025920232574307</v>
      </c>
      <c r="AB78" s="39"/>
      <c r="AC78" s="54"/>
      <c r="AD78" s="3"/>
      <c r="AE78" s="3"/>
      <c r="AF78" s="3"/>
      <c r="AG78" s="3">
        <f t="shared" ref="AG78:AI93" si="132">AG4+AG43</f>
        <v>0</v>
      </c>
      <c r="AH78" s="3">
        <f t="shared" si="132"/>
        <v>0</v>
      </c>
      <c r="AI78" s="3">
        <f t="shared" si="132"/>
        <v>0</v>
      </c>
      <c r="AJ78" s="18"/>
      <c r="AK78" s="18">
        <f t="shared" ref="AK78:AK102" si="133">AK4+AK43</f>
        <v>2.1025920232574307</v>
      </c>
      <c r="AL78" s="39"/>
      <c r="AM78" s="54"/>
      <c r="AN78" s="3"/>
      <c r="AO78" s="3"/>
      <c r="AP78" s="3"/>
      <c r="AQ78" s="3">
        <f t="shared" ref="AQ78:AS93" si="134">AQ4+AQ43</f>
        <v>0</v>
      </c>
      <c r="AR78" s="3">
        <f t="shared" si="134"/>
        <v>0</v>
      </c>
      <c r="AS78" s="3">
        <f t="shared" si="134"/>
        <v>0</v>
      </c>
      <c r="AT78" s="18"/>
      <c r="AU78" s="18">
        <f t="shared" ref="AU78:AU102" si="135">AU4+AU43</f>
        <v>2.1025920232574307</v>
      </c>
      <c r="AV78" s="39"/>
      <c r="AW78" s="54"/>
      <c r="AX78" s="3"/>
      <c r="AY78" s="3"/>
      <c r="AZ78" s="3"/>
      <c r="BA78" s="3">
        <f t="shared" ref="BA78:BC93" si="136">BA4+BA43</f>
        <v>0</v>
      </c>
      <c r="BB78" s="3">
        <f t="shared" si="136"/>
        <v>0</v>
      </c>
      <c r="BC78" s="3">
        <f t="shared" si="136"/>
        <v>0</v>
      </c>
      <c r="BD78" s="18"/>
      <c r="BE78" s="18">
        <f t="shared" ref="BE78:BE102" si="137">BE4+BE43</f>
        <v>2.1025920232574307</v>
      </c>
      <c r="BF78" s="39"/>
      <c r="BG78" s="54"/>
      <c r="BH78" s="3"/>
      <c r="BI78" s="3"/>
      <c r="BJ78" s="3"/>
      <c r="BK78" s="3">
        <f t="shared" ref="BK78:BM93" si="138">BK4+BK43</f>
        <v>0</v>
      </c>
      <c r="BL78" s="3">
        <f t="shared" si="138"/>
        <v>0</v>
      </c>
      <c r="BM78" s="3">
        <f t="shared" si="138"/>
        <v>0</v>
      </c>
      <c r="BN78" s="18"/>
      <c r="BO78" s="18">
        <f t="shared" ref="BO78:BO102" si="139">BO4+BO43</f>
        <v>2.1025920232574307</v>
      </c>
      <c r="BP78" s="39"/>
      <c r="BQ78" s="54"/>
      <c r="BR78" s="3"/>
      <c r="BS78" s="3"/>
      <c r="BT78" s="3"/>
      <c r="BU78" s="3">
        <f t="shared" ref="BU78:BW93" si="140">BU4+BU43</f>
        <v>0</v>
      </c>
      <c r="BV78" s="3">
        <f t="shared" si="140"/>
        <v>0</v>
      </c>
      <c r="BW78" s="3">
        <f t="shared" si="140"/>
        <v>0</v>
      </c>
      <c r="BX78" s="18"/>
      <c r="BY78" s="18">
        <f t="shared" ref="BY78:BY102" si="141">BY4+BY43</f>
        <v>2.1025920232574307</v>
      </c>
      <c r="BZ78" s="39"/>
    </row>
    <row r="79" spans="2:78" ht="20" customHeight="1" x14ac:dyDescent="0.2">
      <c r="E79" s="29">
        <v>20</v>
      </c>
      <c r="F79" s="22">
        <f>0.02*E79-0.0054</f>
        <v>0.39460000000000001</v>
      </c>
      <c r="G79" s="22">
        <f t="shared" si="126"/>
        <v>4.0592479373370143</v>
      </c>
      <c r="H79" s="46">
        <f t="shared" si="127"/>
        <v>35291.690140845072</v>
      </c>
      <c r="I79" s="36"/>
      <c r="J79" s="32"/>
      <c r="K79" s="32"/>
      <c r="L79" s="3"/>
      <c r="M79" s="3">
        <f t="shared" si="128"/>
        <v>0</v>
      </c>
      <c r="N79" s="3">
        <f t="shared" si="128"/>
        <v>0</v>
      </c>
      <c r="O79" s="3">
        <f t="shared" si="128"/>
        <v>0</v>
      </c>
      <c r="P79" s="18"/>
      <c r="Q79" s="18">
        <f t="shared" si="129"/>
        <v>2.8974107120564159</v>
      </c>
      <c r="R79" s="39"/>
      <c r="S79" s="36"/>
      <c r="T79" s="32"/>
      <c r="U79" s="32"/>
      <c r="V79" s="3"/>
      <c r="W79" s="3">
        <f t="shared" si="130"/>
        <v>0</v>
      </c>
      <c r="X79" s="3">
        <f t="shared" si="130"/>
        <v>0</v>
      </c>
      <c r="Y79" s="3">
        <f t="shared" si="130"/>
        <v>0</v>
      </c>
      <c r="Z79" s="18"/>
      <c r="AA79" s="18">
        <f t="shared" si="131"/>
        <v>2.8974107120564159</v>
      </c>
      <c r="AB79" s="39"/>
      <c r="AC79" s="36"/>
      <c r="AD79" s="32"/>
      <c r="AE79" s="32"/>
      <c r="AF79" s="3"/>
      <c r="AG79" s="3">
        <f t="shared" si="132"/>
        <v>0</v>
      </c>
      <c r="AH79" s="3">
        <f t="shared" si="132"/>
        <v>0</v>
      </c>
      <c r="AI79" s="3">
        <f t="shared" si="132"/>
        <v>0</v>
      </c>
      <c r="AJ79" s="18"/>
      <c r="AK79" s="18">
        <f t="shared" si="133"/>
        <v>2.8974107120564159</v>
      </c>
      <c r="AL79" s="39"/>
      <c r="AM79" s="36"/>
      <c r="AN79" s="32"/>
      <c r="AO79" s="32"/>
      <c r="AP79" s="3"/>
      <c r="AQ79" s="3">
        <f t="shared" si="134"/>
        <v>0</v>
      </c>
      <c r="AR79" s="3">
        <f t="shared" si="134"/>
        <v>0</v>
      </c>
      <c r="AS79" s="3">
        <f t="shared" si="134"/>
        <v>0</v>
      </c>
      <c r="AT79" s="18"/>
      <c r="AU79" s="18">
        <f t="shared" si="135"/>
        <v>2.8974107120564159</v>
      </c>
      <c r="AV79" s="39"/>
      <c r="AW79" s="36"/>
      <c r="AX79" s="32"/>
      <c r="AY79" s="32"/>
      <c r="AZ79" s="3"/>
      <c r="BA79" s="3">
        <f t="shared" si="136"/>
        <v>0</v>
      </c>
      <c r="BB79" s="3">
        <f t="shared" si="136"/>
        <v>0</v>
      </c>
      <c r="BC79" s="3">
        <f t="shared" si="136"/>
        <v>0</v>
      </c>
      <c r="BD79" s="18"/>
      <c r="BE79" s="18">
        <f t="shared" si="137"/>
        <v>2.8974107120564159</v>
      </c>
      <c r="BF79" s="39"/>
      <c r="BG79" s="36"/>
      <c r="BH79" s="32"/>
      <c r="BI79" s="32"/>
      <c r="BJ79" s="3"/>
      <c r="BK79" s="3">
        <f t="shared" si="138"/>
        <v>0</v>
      </c>
      <c r="BL79" s="3">
        <f t="shared" si="138"/>
        <v>0</v>
      </c>
      <c r="BM79" s="3">
        <f t="shared" si="138"/>
        <v>0</v>
      </c>
      <c r="BN79" s="18"/>
      <c r="BO79" s="18">
        <f t="shared" si="139"/>
        <v>2.8974107120564159</v>
      </c>
      <c r="BP79" s="39"/>
      <c r="BQ79" s="36"/>
      <c r="BR79" s="32"/>
      <c r="BS79" s="32"/>
      <c r="BT79" s="3"/>
      <c r="BU79" s="3">
        <f t="shared" si="140"/>
        <v>0</v>
      </c>
      <c r="BV79" s="3">
        <f t="shared" si="140"/>
        <v>0</v>
      </c>
      <c r="BW79" s="3">
        <f t="shared" si="140"/>
        <v>0</v>
      </c>
      <c r="BX79" s="18"/>
      <c r="BY79" s="18">
        <f t="shared" si="141"/>
        <v>2.8974107120564159</v>
      </c>
      <c r="BZ79" s="39"/>
    </row>
    <row r="80" spans="2:78" ht="20" customHeight="1" x14ac:dyDescent="0.2">
      <c r="E80" s="29">
        <v>22</v>
      </c>
      <c r="F80" s="22">
        <f t="shared" ref="F80:F102" si="142">0.02*E80-0.0054</f>
        <v>0.43459999999999999</v>
      </c>
      <c r="G80" s="22">
        <f t="shared" si="126"/>
        <v>4.4707277079743193</v>
      </c>
      <c r="H80" s="46">
        <f t="shared" si="127"/>
        <v>38869.15492957746</v>
      </c>
      <c r="I80" s="35"/>
      <c r="J80" s="31"/>
      <c r="K80" s="31"/>
      <c r="L80" s="3"/>
      <c r="M80" s="3">
        <f t="shared" si="128"/>
        <v>0</v>
      </c>
      <c r="N80" s="3">
        <f t="shared" si="128"/>
        <v>0</v>
      </c>
      <c r="O80" s="3">
        <f t="shared" si="128"/>
        <v>0</v>
      </c>
      <c r="P80" s="18"/>
      <c r="Q80" s="18">
        <f t="shared" si="129"/>
        <v>3.8708646387292789</v>
      </c>
      <c r="R80" s="39"/>
      <c r="S80" s="35"/>
      <c r="T80" s="31"/>
      <c r="U80" s="31"/>
      <c r="V80" s="3"/>
      <c r="W80" s="3">
        <f t="shared" si="130"/>
        <v>0</v>
      </c>
      <c r="X80" s="3">
        <f t="shared" si="130"/>
        <v>0</v>
      </c>
      <c r="Y80" s="3">
        <f t="shared" si="130"/>
        <v>0</v>
      </c>
      <c r="Z80" s="18"/>
      <c r="AA80" s="18">
        <f t="shared" si="131"/>
        <v>3.8708646387292789</v>
      </c>
      <c r="AB80" s="39"/>
      <c r="AC80" s="35"/>
      <c r="AD80" s="31"/>
      <c r="AE80" s="31"/>
      <c r="AF80" s="3"/>
      <c r="AG80" s="3">
        <f t="shared" si="132"/>
        <v>0</v>
      </c>
      <c r="AH80" s="3">
        <f t="shared" si="132"/>
        <v>0</v>
      </c>
      <c r="AI80" s="3">
        <f t="shared" si="132"/>
        <v>0</v>
      </c>
      <c r="AJ80" s="18"/>
      <c r="AK80" s="18">
        <f t="shared" si="133"/>
        <v>3.8708646387292789</v>
      </c>
      <c r="AL80" s="39"/>
      <c r="AM80" s="35"/>
      <c r="AN80" s="31"/>
      <c r="AO80" s="31"/>
      <c r="AP80" s="3"/>
      <c r="AQ80" s="3">
        <f t="shared" si="134"/>
        <v>0</v>
      </c>
      <c r="AR80" s="3">
        <f t="shared" si="134"/>
        <v>0</v>
      </c>
      <c r="AS80" s="3">
        <f t="shared" si="134"/>
        <v>0</v>
      </c>
      <c r="AT80" s="18"/>
      <c r="AU80" s="18">
        <f t="shared" si="135"/>
        <v>3.8708646387292789</v>
      </c>
      <c r="AV80" s="39"/>
      <c r="AW80" s="35"/>
      <c r="AX80" s="31"/>
      <c r="AY80" s="31"/>
      <c r="AZ80" s="3"/>
      <c r="BA80" s="3">
        <f t="shared" si="136"/>
        <v>0</v>
      </c>
      <c r="BB80" s="3">
        <f t="shared" si="136"/>
        <v>0</v>
      </c>
      <c r="BC80" s="3">
        <f t="shared" si="136"/>
        <v>0</v>
      </c>
      <c r="BD80" s="18"/>
      <c r="BE80" s="18">
        <f t="shared" si="137"/>
        <v>3.8708646387292789</v>
      </c>
      <c r="BF80" s="39"/>
      <c r="BG80" s="36"/>
      <c r="BH80" s="31"/>
      <c r="BI80" s="31"/>
      <c r="BJ80" s="3"/>
      <c r="BK80" s="3">
        <f t="shared" si="138"/>
        <v>0</v>
      </c>
      <c r="BL80" s="3">
        <f t="shared" si="138"/>
        <v>0</v>
      </c>
      <c r="BM80" s="3">
        <f t="shared" si="138"/>
        <v>0</v>
      </c>
      <c r="BN80" s="18"/>
      <c r="BO80" s="18">
        <f t="shared" si="139"/>
        <v>3.8708646387292789</v>
      </c>
      <c r="BP80" s="39"/>
      <c r="BQ80" s="35"/>
      <c r="BR80" s="31"/>
      <c r="BS80" s="31"/>
      <c r="BT80" s="3"/>
      <c r="BU80" s="3">
        <f t="shared" si="140"/>
        <v>0</v>
      </c>
      <c r="BV80" s="3">
        <f t="shared" si="140"/>
        <v>0</v>
      </c>
      <c r="BW80" s="3">
        <f t="shared" si="140"/>
        <v>0</v>
      </c>
      <c r="BX80" s="18"/>
      <c r="BY80" s="18">
        <f t="shared" si="141"/>
        <v>3.8708646387292789</v>
      </c>
      <c r="BZ80" s="39"/>
    </row>
    <row r="81" spans="5:78" ht="20" customHeight="1" x14ac:dyDescent="0.2">
      <c r="E81" s="29">
        <v>24</v>
      </c>
      <c r="F81" s="22">
        <f t="shared" si="142"/>
        <v>0.47459999999999997</v>
      </c>
      <c r="G81" s="22">
        <f t="shared" si="126"/>
        <v>4.8822074786116243</v>
      </c>
      <c r="H81" s="46">
        <f t="shared" si="127"/>
        <v>42446.619718309856</v>
      </c>
      <c r="I81" s="35"/>
      <c r="J81" s="31"/>
      <c r="K81" s="32"/>
      <c r="L81" s="3"/>
      <c r="M81" s="3">
        <f t="shared" si="128"/>
        <v>0</v>
      </c>
      <c r="N81" s="3">
        <f t="shared" si="128"/>
        <v>0</v>
      </c>
      <c r="O81" s="3">
        <f t="shared" si="128"/>
        <v>0</v>
      </c>
      <c r="P81" s="18"/>
      <c r="Q81" s="18">
        <f t="shared" si="129"/>
        <v>5.041061784814171</v>
      </c>
      <c r="R81" s="39"/>
      <c r="S81" s="35"/>
      <c r="T81" s="31"/>
      <c r="U81" s="32"/>
      <c r="V81" s="3"/>
      <c r="W81" s="3">
        <f t="shared" si="130"/>
        <v>0</v>
      </c>
      <c r="X81" s="3">
        <f t="shared" si="130"/>
        <v>0</v>
      </c>
      <c r="Y81" s="3">
        <f t="shared" si="130"/>
        <v>0</v>
      </c>
      <c r="Z81" s="18"/>
      <c r="AA81" s="18">
        <f t="shared" si="131"/>
        <v>5.041061784814171</v>
      </c>
      <c r="AB81" s="39"/>
      <c r="AC81" s="35"/>
      <c r="AD81" s="31"/>
      <c r="AE81" s="32"/>
      <c r="AF81" s="3"/>
      <c r="AG81" s="3">
        <f t="shared" si="132"/>
        <v>0</v>
      </c>
      <c r="AH81" s="3">
        <f t="shared" si="132"/>
        <v>0</v>
      </c>
      <c r="AI81" s="3">
        <f t="shared" si="132"/>
        <v>0</v>
      </c>
      <c r="AJ81" s="18"/>
      <c r="AK81" s="18">
        <f t="shared" si="133"/>
        <v>5.041061784814171</v>
      </c>
      <c r="AL81" s="39"/>
      <c r="AM81" s="35"/>
      <c r="AN81" s="31"/>
      <c r="AO81" s="32"/>
      <c r="AP81" s="3"/>
      <c r="AQ81" s="3">
        <f t="shared" si="134"/>
        <v>0</v>
      </c>
      <c r="AR81" s="3">
        <f t="shared" si="134"/>
        <v>0</v>
      </c>
      <c r="AS81" s="3">
        <f t="shared" si="134"/>
        <v>0</v>
      </c>
      <c r="AT81" s="18"/>
      <c r="AU81" s="18">
        <f t="shared" si="135"/>
        <v>5.041061784814171</v>
      </c>
      <c r="AV81" s="39"/>
      <c r="AW81" s="35"/>
      <c r="AX81" s="31"/>
      <c r="AY81" s="32"/>
      <c r="AZ81" s="3"/>
      <c r="BA81" s="3">
        <f t="shared" si="136"/>
        <v>0</v>
      </c>
      <c r="BB81" s="3">
        <f t="shared" si="136"/>
        <v>0</v>
      </c>
      <c r="BC81" s="3">
        <f t="shared" si="136"/>
        <v>0</v>
      </c>
      <c r="BD81" s="18"/>
      <c r="BE81" s="18">
        <f t="shared" si="137"/>
        <v>5.041061784814171</v>
      </c>
      <c r="BF81" s="39"/>
      <c r="BG81" s="36"/>
      <c r="BH81" s="31"/>
      <c r="BI81" s="32"/>
      <c r="BJ81" s="3"/>
      <c r="BK81" s="3">
        <f t="shared" si="138"/>
        <v>0</v>
      </c>
      <c r="BL81" s="3">
        <f t="shared" si="138"/>
        <v>0</v>
      </c>
      <c r="BM81" s="3">
        <f t="shared" si="138"/>
        <v>0</v>
      </c>
      <c r="BN81" s="18"/>
      <c r="BO81" s="18">
        <f t="shared" si="139"/>
        <v>5.041061784814171</v>
      </c>
      <c r="BP81" s="39"/>
      <c r="BQ81" s="35"/>
      <c r="BR81" s="31"/>
      <c r="BS81" s="32"/>
      <c r="BT81" s="3"/>
      <c r="BU81" s="3">
        <f t="shared" si="140"/>
        <v>0</v>
      </c>
      <c r="BV81" s="3">
        <f t="shared" si="140"/>
        <v>0</v>
      </c>
      <c r="BW81" s="3">
        <f t="shared" si="140"/>
        <v>0</v>
      </c>
      <c r="BX81" s="18"/>
      <c r="BY81" s="18">
        <f t="shared" si="141"/>
        <v>5.041061784814171</v>
      </c>
      <c r="BZ81" s="39"/>
    </row>
    <row r="82" spans="5:78" ht="20" customHeight="1" x14ac:dyDescent="0.2">
      <c r="E82" s="29">
        <v>26</v>
      </c>
      <c r="F82" s="22">
        <f t="shared" si="142"/>
        <v>0.51460000000000006</v>
      </c>
      <c r="G82" s="22">
        <f t="shared" si="126"/>
        <v>5.2936872492489302</v>
      </c>
      <c r="H82" s="46">
        <f t="shared" si="127"/>
        <v>46024.084507042258</v>
      </c>
      <c r="I82" s="35"/>
      <c r="J82" s="31"/>
      <c r="K82" s="31"/>
      <c r="L82" s="3"/>
      <c r="M82" s="3">
        <f t="shared" si="128"/>
        <v>0</v>
      </c>
      <c r="N82" s="3">
        <f t="shared" si="128"/>
        <v>0</v>
      </c>
      <c r="O82" s="3">
        <f t="shared" si="128"/>
        <v>0</v>
      </c>
      <c r="P82" s="18"/>
      <c r="Q82" s="18">
        <f t="shared" si="129"/>
        <v>6.4261101318492502</v>
      </c>
      <c r="R82" s="39"/>
      <c r="S82" s="35"/>
      <c r="T82" s="31"/>
      <c r="U82" s="31"/>
      <c r="V82" s="3"/>
      <c r="W82" s="3">
        <f t="shared" si="130"/>
        <v>0</v>
      </c>
      <c r="X82" s="3">
        <f t="shared" si="130"/>
        <v>0</v>
      </c>
      <c r="Y82" s="3">
        <f t="shared" si="130"/>
        <v>0</v>
      </c>
      <c r="Z82" s="18"/>
      <c r="AA82" s="18">
        <f t="shared" si="131"/>
        <v>6.4261101318492502</v>
      </c>
      <c r="AB82" s="39"/>
      <c r="AC82" s="35"/>
      <c r="AD82" s="31"/>
      <c r="AE82" s="31"/>
      <c r="AF82" s="3"/>
      <c r="AG82" s="3">
        <f t="shared" si="132"/>
        <v>0</v>
      </c>
      <c r="AH82" s="3">
        <f t="shared" si="132"/>
        <v>0</v>
      </c>
      <c r="AI82" s="3">
        <f t="shared" si="132"/>
        <v>0</v>
      </c>
      <c r="AJ82" s="18"/>
      <c r="AK82" s="18">
        <f t="shared" si="133"/>
        <v>6.4261101318492502</v>
      </c>
      <c r="AL82" s="39"/>
      <c r="AM82" s="35"/>
      <c r="AN82" s="31"/>
      <c r="AO82" s="31"/>
      <c r="AP82" s="3"/>
      <c r="AQ82" s="3">
        <f t="shared" si="134"/>
        <v>0</v>
      </c>
      <c r="AR82" s="3">
        <f t="shared" si="134"/>
        <v>0</v>
      </c>
      <c r="AS82" s="3">
        <f t="shared" si="134"/>
        <v>0</v>
      </c>
      <c r="AT82" s="18"/>
      <c r="AU82" s="18">
        <f t="shared" si="135"/>
        <v>6.4261101318492502</v>
      </c>
      <c r="AV82" s="39"/>
      <c r="AW82" s="35"/>
      <c r="AX82" s="31"/>
      <c r="AY82" s="31"/>
      <c r="AZ82" s="3"/>
      <c r="BA82" s="3">
        <f t="shared" si="136"/>
        <v>0</v>
      </c>
      <c r="BB82" s="3">
        <f t="shared" si="136"/>
        <v>0</v>
      </c>
      <c r="BC82" s="3">
        <f t="shared" si="136"/>
        <v>0</v>
      </c>
      <c r="BD82" s="18"/>
      <c r="BE82" s="18">
        <f t="shared" si="137"/>
        <v>6.4261101318492502</v>
      </c>
      <c r="BF82" s="39"/>
      <c r="BG82" s="35"/>
      <c r="BH82" s="31"/>
      <c r="BI82" s="31"/>
      <c r="BJ82" s="3"/>
      <c r="BK82" s="3">
        <f t="shared" si="138"/>
        <v>0</v>
      </c>
      <c r="BL82" s="3">
        <f t="shared" si="138"/>
        <v>0</v>
      </c>
      <c r="BM82" s="3">
        <f t="shared" si="138"/>
        <v>0</v>
      </c>
      <c r="BN82" s="18"/>
      <c r="BO82" s="18">
        <f t="shared" si="139"/>
        <v>6.4261101318492502</v>
      </c>
      <c r="BP82" s="39"/>
      <c r="BQ82" s="35"/>
      <c r="BR82" s="31"/>
      <c r="BS82" s="31"/>
      <c r="BT82" s="3"/>
      <c r="BU82" s="3">
        <f t="shared" si="140"/>
        <v>0</v>
      </c>
      <c r="BV82" s="3">
        <f t="shared" si="140"/>
        <v>0</v>
      </c>
      <c r="BW82" s="3">
        <f t="shared" si="140"/>
        <v>0</v>
      </c>
      <c r="BX82" s="18"/>
      <c r="BY82" s="18">
        <f t="shared" si="141"/>
        <v>6.4261101318492502</v>
      </c>
      <c r="BZ82" s="39"/>
    </row>
    <row r="83" spans="5:78" ht="20" customHeight="1" x14ac:dyDescent="0.2">
      <c r="E83" s="29">
        <v>28</v>
      </c>
      <c r="F83" s="22">
        <f t="shared" si="142"/>
        <v>0.55460000000000009</v>
      </c>
      <c r="G83" s="22">
        <f t="shared" si="126"/>
        <v>5.7051670198862352</v>
      </c>
      <c r="H83" s="46">
        <f t="shared" si="127"/>
        <v>49601.549295774654</v>
      </c>
      <c r="I83" s="35"/>
      <c r="J83" s="31"/>
      <c r="K83" s="31"/>
      <c r="L83" s="3"/>
      <c r="M83" s="3">
        <f t="shared" si="128"/>
        <v>0</v>
      </c>
      <c r="N83" s="3">
        <f t="shared" si="128"/>
        <v>0</v>
      </c>
      <c r="O83" s="3">
        <f t="shared" si="128"/>
        <v>0</v>
      </c>
      <c r="P83" s="18"/>
      <c r="Q83" s="18">
        <f t="shared" si="129"/>
        <v>8.0441176613726615</v>
      </c>
      <c r="R83" s="39"/>
      <c r="S83" s="35"/>
      <c r="T83" s="31"/>
      <c r="U83" s="31"/>
      <c r="V83" s="3"/>
      <c r="W83" s="3">
        <f t="shared" si="130"/>
        <v>0</v>
      </c>
      <c r="X83" s="3">
        <f t="shared" si="130"/>
        <v>0</v>
      </c>
      <c r="Y83" s="3">
        <f t="shared" si="130"/>
        <v>0</v>
      </c>
      <c r="Z83" s="18"/>
      <c r="AA83" s="18">
        <f t="shared" si="131"/>
        <v>8.0441176613726615</v>
      </c>
      <c r="AB83" s="39"/>
      <c r="AC83" s="35"/>
      <c r="AD83" s="31"/>
      <c r="AE83" s="31"/>
      <c r="AF83" s="3"/>
      <c r="AG83" s="3">
        <f t="shared" si="132"/>
        <v>0</v>
      </c>
      <c r="AH83" s="3">
        <f t="shared" si="132"/>
        <v>0</v>
      </c>
      <c r="AI83" s="3">
        <f t="shared" si="132"/>
        <v>0</v>
      </c>
      <c r="AJ83" s="18"/>
      <c r="AK83" s="18">
        <f t="shared" si="133"/>
        <v>8.0441176613726615</v>
      </c>
      <c r="AL83" s="39"/>
      <c r="AM83" s="35"/>
      <c r="AN83" s="31"/>
      <c r="AO83" s="31"/>
      <c r="AP83" s="3"/>
      <c r="AQ83" s="3">
        <f t="shared" si="134"/>
        <v>0</v>
      </c>
      <c r="AR83" s="3">
        <f t="shared" si="134"/>
        <v>0</v>
      </c>
      <c r="AS83" s="3">
        <f t="shared" si="134"/>
        <v>0</v>
      </c>
      <c r="AT83" s="18"/>
      <c r="AU83" s="18">
        <f t="shared" si="135"/>
        <v>8.0441176613726615</v>
      </c>
      <c r="AV83" s="39"/>
      <c r="AW83" s="35"/>
      <c r="AX83" s="31"/>
      <c r="AY83" s="31"/>
      <c r="AZ83" s="3"/>
      <c r="BA83" s="3">
        <f t="shared" si="136"/>
        <v>0</v>
      </c>
      <c r="BB83" s="3">
        <f t="shared" si="136"/>
        <v>0</v>
      </c>
      <c r="BC83" s="3">
        <f t="shared" si="136"/>
        <v>0</v>
      </c>
      <c r="BD83" s="18"/>
      <c r="BE83" s="18">
        <f t="shared" si="137"/>
        <v>8.0441176613726615</v>
      </c>
      <c r="BF83" s="39"/>
      <c r="BG83" s="35"/>
      <c r="BH83" s="31"/>
      <c r="BI83" s="31"/>
      <c r="BJ83" s="3"/>
      <c r="BK83" s="3">
        <f t="shared" si="138"/>
        <v>0</v>
      </c>
      <c r="BL83" s="3">
        <f t="shared" si="138"/>
        <v>0</v>
      </c>
      <c r="BM83" s="3">
        <f t="shared" si="138"/>
        <v>0</v>
      </c>
      <c r="BN83" s="18"/>
      <c r="BO83" s="18">
        <f t="shared" si="139"/>
        <v>8.0441176613726615</v>
      </c>
      <c r="BP83" s="39"/>
      <c r="BQ83" s="35"/>
      <c r="BR83" s="31"/>
      <c r="BS83" s="31"/>
      <c r="BT83" s="3"/>
      <c r="BU83" s="3">
        <f t="shared" si="140"/>
        <v>0</v>
      </c>
      <c r="BV83" s="3">
        <f t="shared" si="140"/>
        <v>0</v>
      </c>
      <c r="BW83" s="3">
        <f t="shared" si="140"/>
        <v>0</v>
      </c>
      <c r="BX83" s="18"/>
      <c r="BY83" s="18">
        <f t="shared" si="141"/>
        <v>8.0441176613726615</v>
      </c>
      <c r="BZ83" s="39"/>
    </row>
    <row r="84" spans="5:78" ht="20" customHeight="1" x14ac:dyDescent="0.2">
      <c r="E84" s="29">
        <v>30</v>
      </c>
      <c r="F84" s="22">
        <f t="shared" si="142"/>
        <v>0.59460000000000002</v>
      </c>
      <c r="G84" s="22">
        <f t="shared" si="126"/>
        <v>6.1166467905235393</v>
      </c>
      <c r="H84" s="46">
        <f t="shared" si="127"/>
        <v>53179.014084507042</v>
      </c>
      <c r="I84" s="35"/>
      <c r="J84" s="31"/>
      <c r="K84" s="31"/>
      <c r="L84" s="3"/>
      <c r="M84" s="3">
        <f t="shared" si="128"/>
        <v>0</v>
      </c>
      <c r="N84" s="3">
        <f t="shared" si="128"/>
        <v>0</v>
      </c>
      <c r="O84" s="3">
        <f t="shared" si="128"/>
        <v>0</v>
      </c>
      <c r="P84" s="18"/>
      <c r="Q84" s="18">
        <f t="shared" si="129"/>
        <v>9.9131923549225593</v>
      </c>
      <c r="R84" s="39"/>
      <c r="S84" s="35"/>
      <c r="T84" s="31"/>
      <c r="U84" s="31"/>
      <c r="V84" s="3"/>
      <c r="W84" s="3">
        <f t="shared" si="130"/>
        <v>0</v>
      </c>
      <c r="X84" s="3">
        <f t="shared" si="130"/>
        <v>0</v>
      </c>
      <c r="Y84" s="3">
        <f t="shared" si="130"/>
        <v>0</v>
      </c>
      <c r="Z84" s="18"/>
      <c r="AA84" s="18">
        <f t="shared" si="131"/>
        <v>9.9131923549225593</v>
      </c>
      <c r="AB84" s="39"/>
      <c r="AC84" s="35"/>
      <c r="AD84" s="31"/>
      <c r="AE84" s="31"/>
      <c r="AF84" s="3"/>
      <c r="AG84" s="3">
        <f t="shared" si="132"/>
        <v>0</v>
      </c>
      <c r="AH84" s="3">
        <f t="shared" si="132"/>
        <v>0</v>
      </c>
      <c r="AI84" s="3">
        <f t="shared" si="132"/>
        <v>0</v>
      </c>
      <c r="AJ84" s="18"/>
      <c r="AK84" s="18">
        <f t="shared" si="133"/>
        <v>9.9131923549225593</v>
      </c>
      <c r="AL84" s="39"/>
      <c r="AM84" s="35"/>
      <c r="AN84" s="31"/>
      <c r="AO84" s="31"/>
      <c r="AP84" s="3"/>
      <c r="AQ84" s="3">
        <f t="shared" si="134"/>
        <v>0</v>
      </c>
      <c r="AR84" s="3">
        <f t="shared" si="134"/>
        <v>0</v>
      </c>
      <c r="AS84" s="3">
        <f t="shared" si="134"/>
        <v>0</v>
      </c>
      <c r="AT84" s="18"/>
      <c r="AU84" s="18">
        <f t="shared" si="135"/>
        <v>9.9131923549225593</v>
      </c>
      <c r="AV84" s="39"/>
      <c r="AW84" s="35"/>
      <c r="AX84" s="31"/>
      <c r="AY84" s="31"/>
      <c r="AZ84" s="3"/>
      <c r="BA84" s="3">
        <f t="shared" si="136"/>
        <v>0</v>
      </c>
      <c r="BB84" s="3">
        <f t="shared" si="136"/>
        <v>0</v>
      </c>
      <c r="BC84" s="3">
        <f t="shared" si="136"/>
        <v>0</v>
      </c>
      <c r="BD84" s="18"/>
      <c r="BE84" s="18">
        <f t="shared" si="137"/>
        <v>9.9131923549225593</v>
      </c>
      <c r="BF84" s="39"/>
      <c r="BG84" s="35"/>
      <c r="BH84" s="31"/>
      <c r="BI84" s="31"/>
      <c r="BJ84" s="3"/>
      <c r="BK84" s="3">
        <f t="shared" si="138"/>
        <v>0</v>
      </c>
      <c r="BL84" s="3">
        <f t="shared" si="138"/>
        <v>0</v>
      </c>
      <c r="BM84" s="3">
        <f t="shared" si="138"/>
        <v>0</v>
      </c>
      <c r="BN84" s="18"/>
      <c r="BO84" s="18">
        <f t="shared" si="139"/>
        <v>9.9131923549225593</v>
      </c>
      <c r="BP84" s="39"/>
      <c r="BQ84" s="35"/>
      <c r="BR84" s="31"/>
      <c r="BS84" s="31"/>
      <c r="BT84" s="3"/>
      <c r="BU84" s="3">
        <f t="shared" si="140"/>
        <v>0</v>
      </c>
      <c r="BV84" s="3">
        <f t="shared" si="140"/>
        <v>0</v>
      </c>
      <c r="BW84" s="3">
        <f t="shared" si="140"/>
        <v>0</v>
      </c>
      <c r="BX84" s="18"/>
      <c r="BY84" s="18">
        <f t="shared" si="141"/>
        <v>9.9131923549225593</v>
      </c>
      <c r="BZ84" s="39"/>
    </row>
    <row r="85" spans="5:78" ht="20" customHeight="1" x14ac:dyDescent="0.2">
      <c r="E85" s="29">
        <v>32</v>
      </c>
      <c r="F85" s="22">
        <f t="shared" si="142"/>
        <v>0.63460000000000005</v>
      </c>
      <c r="G85" s="22">
        <f t="shared" si="126"/>
        <v>6.5281265611608452</v>
      </c>
      <c r="H85" s="46">
        <f t="shared" si="127"/>
        <v>56756.478873239437</v>
      </c>
      <c r="I85" s="35"/>
      <c r="J85" s="31"/>
      <c r="K85" s="31"/>
      <c r="L85" s="3"/>
      <c r="M85" s="3">
        <f t="shared" si="128"/>
        <v>0</v>
      </c>
      <c r="N85" s="3">
        <f t="shared" si="128"/>
        <v>0</v>
      </c>
      <c r="O85" s="3">
        <f t="shared" si="128"/>
        <v>0</v>
      </c>
      <c r="P85" s="18"/>
      <c r="Q85" s="18">
        <f t="shared" si="129"/>
        <v>12.051442194037101</v>
      </c>
      <c r="R85" s="39"/>
      <c r="S85" s="35"/>
      <c r="T85" s="31"/>
      <c r="U85" s="31"/>
      <c r="V85" s="3"/>
      <c r="W85" s="3">
        <f t="shared" si="130"/>
        <v>0</v>
      </c>
      <c r="X85" s="3">
        <f t="shared" si="130"/>
        <v>0</v>
      </c>
      <c r="Y85" s="3">
        <f t="shared" si="130"/>
        <v>0</v>
      </c>
      <c r="Z85" s="18"/>
      <c r="AA85" s="18">
        <f t="shared" si="131"/>
        <v>12.051442194037101</v>
      </c>
      <c r="AB85" s="39"/>
      <c r="AC85" s="35"/>
      <c r="AD85" s="31"/>
      <c r="AE85" s="31"/>
      <c r="AF85" s="3"/>
      <c r="AG85" s="3">
        <f t="shared" si="132"/>
        <v>0</v>
      </c>
      <c r="AH85" s="3">
        <f t="shared" si="132"/>
        <v>0</v>
      </c>
      <c r="AI85" s="3">
        <f t="shared" si="132"/>
        <v>0</v>
      </c>
      <c r="AJ85" s="18"/>
      <c r="AK85" s="18">
        <f t="shared" si="133"/>
        <v>12.051442194037101</v>
      </c>
      <c r="AL85" s="39"/>
      <c r="AM85" s="35"/>
      <c r="AN85" s="31"/>
      <c r="AO85" s="31"/>
      <c r="AP85" s="3"/>
      <c r="AQ85" s="3">
        <f t="shared" si="134"/>
        <v>0</v>
      </c>
      <c r="AR85" s="3">
        <f t="shared" si="134"/>
        <v>0</v>
      </c>
      <c r="AS85" s="3">
        <f t="shared" si="134"/>
        <v>0</v>
      </c>
      <c r="AT85" s="18"/>
      <c r="AU85" s="18">
        <f t="shared" si="135"/>
        <v>12.051442194037101</v>
      </c>
      <c r="AV85" s="39"/>
      <c r="AW85" s="35"/>
      <c r="AX85" s="31"/>
      <c r="AY85" s="31"/>
      <c r="AZ85" s="3"/>
      <c r="BA85" s="3">
        <f t="shared" si="136"/>
        <v>0</v>
      </c>
      <c r="BB85" s="3">
        <f t="shared" si="136"/>
        <v>0</v>
      </c>
      <c r="BC85" s="3">
        <f t="shared" si="136"/>
        <v>0</v>
      </c>
      <c r="BD85" s="18"/>
      <c r="BE85" s="18">
        <f t="shared" si="137"/>
        <v>12.051442194037101</v>
      </c>
      <c r="BF85" s="39"/>
      <c r="BG85" s="35"/>
      <c r="BH85" s="31"/>
      <c r="BI85" s="31"/>
      <c r="BJ85" s="3"/>
      <c r="BK85" s="3">
        <f t="shared" si="138"/>
        <v>0</v>
      </c>
      <c r="BL85" s="3">
        <f t="shared" si="138"/>
        <v>0</v>
      </c>
      <c r="BM85" s="3">
        <f t="shared" si="138"/>
        <v>0</v>
      </c>
      <c r="BN85" s="18"/>
      <c r="BO85" s="18">
        <f t="shared" si="139"/>
        <v>12.051442194037101</v>
      </c>
      <c r="BP85" s="39"/>
      <c r="BQ85" s="35"/>
      <c r="BR85" s="31"/>
      <c r="BS85" s="31"/>
      <c r="BT85" s="3"/>
      <c r="BU85" s="3">
        <f t="shared" si="140"/>
        <v>0</v>
      </c>
      <c r="BV85" s="3">
        <f t="shared" si="140"/>
        <v>0</v>
      </c>
      <c r="BW85" s="3">
        <f t="shared" si="140"/>
        <v>0</v>
      </c>
      <c r="BX85" s="18"/>
      <c r="BY85" s="18">
        <f t="shared" si="141"/>
        <v>12.051442194037101</v>
      </c>
      <c r="BZ85" s="39"/>
    </row>
    <row r="86" spans="5:78" ht="20" customHeight="1" x14ac:dyDescent="0.2">
      <c r="E86" s="29">
        <v>34</v>
      </c>
      <c r="F86" s="22">
        <f t="shared" si="142"/>
        <v>0.67460000000000009</v>
      </c>
      <c r="G86" s="22">
        <f t="shared" si="126"/>
        <v>6.9396063317981502</v>
      </c>
      <c r="H86" s="46">
        <f t="shared" si="127"/>
        <v>60333.94366197184</v>
      </c>
      <c r="I86" s="35"/>
      <c r="J86" s="31"/>
      <c r="K86" s="31"/>
      <c r="L86" s="3"/>
      <c r="M86" s="3">
        <f t="shared" si="128"/>
        <v>0</v>
      </c>
      <c r="N86" s="3">
        <f t="shared" si="128"/>
        <v>0</v>
      </c>
      <c r="O86" s="3">
        <f t="shared" si="128"/>
        <v>0</v>
      </c>
      <c r="P86" s="18"/>
      <c r="Q86" s="18">
        <f t="shared" si="129"/>
        <v>14.476975160254433</v>
      </c>
      <c r="R86" s="39"/>
      <c r="S86" s="35"/>
      <c r="T86" s="31"/>
      <c r="U86" s="31"/>
      <c r="V86" s="3"/>
      <c r="W86" s="3">
        <f t="shared" si="130"/>
        <v>0</v>
      </c>
      <c r="X86" s="3">
        <f t="shared" si="130"/>
        <v>0</v>
      </c>
      <c r="Y86" s="3">
        <f t="shared" si="130"/>
        <v>0</v>
      </c>
      <c r="Z86" s="18"/>
      <c r="AA86" s="18">
        <f t="shared" si="131"/>
        <v>14.476975160254433</v>
      </c>
      <c r="AB86" s="39"/>
      <c r="AC86" s="35"/>
      <c r="AD86" s="31"/>
      <c r="AE86" s="31"/>
      <c r="AF86" s="3"/>
      <c r="AG86" s="3">
        <f t="shared" si="132"/>
        <v>0</v>
      </c>
      <c r="AH86" s="3">
        <f t="shared" si="132"/>
        <v>0</v>
      </c>
      <c r="AI86" s="3">
        <f t="shared" si="132"/>
        <v>0</v>
      </c>
      <c r="AJ86" s="18"/>
      <c r="AK86" s="18">
        <f t="shared" si="133"/>
        <v>14.476975160254433</v>
      </c>
      <c r="AL86" s="39"/>
      <c r="AM86" s="35"/>
      <c r="AN86" s="31"/>
      <c r="AO86" s="31"/>
      <c r="AP86" s="3"/>
      <c r="AQ86" s="3">
        <f t="shared" si="134"/>
        <v>0</v>
      </c>
      <c r="AR86" s="3">
        <f t="shared" si="134"/>
        <v>0</v>
      </c>
      <c r="AS86" s="3">
        <f t="shared" si="134"/>
        <v>0</v>
      </c>
      <c r="AT86" s="18"/>
      <c r="AU86" s="18">
        <f t="shared" si="135"/>
        <v>14.476975160254433</v>
      </c>
      <c r="AV86" s="39"/>
      <c r="AW86" s="35"/>
      <c r="AX86" s="31"/>
      <c r="AY86" s="31"/>
      <c r="AZ86" s="3"/>
      <c r="BA86" s="3">
        <f t="shared" si="136"/>
        <v>0</v>
      </c>
      <c r="BB86" s="3">
        <f t="shared" si="136"/>
        <v>0</v>
      </c>
      <c r="BC86" s="3">
        <f t="shared" si="136"/>
        <v>0</v>
      </c>
      <c r="BD86" s="18"/>
      <c r="BE86" s="18">
        <f t="shared" si="137"/>
        <v>14.476975160254433</v>
      </c>
      <c r="BF86" s="39"/>
      <c r="BG86" s="35"/>
      <c r="BH86" s="31"/>
      <c r="BI86" s="31"/>
      <c r="BJ86" s="3"/>
      <c r="BK86" s="3">
        <f t="shared" si="138"/>
        <v>0</v>
      </c>
      <c r="BL86" s="3">
        <f t="shared" si="138"/>
        <v>0</v>
      </c>
      <c r="BM86" s="3">
        <f t="shared" si="138"/>
        <v>0</v>
      </c>
      <c r="BN86" s="18"/>
      <c r="BO86" s="18">
        <f t="shared" si="139"/>
        <v>14.476975160254433</v>
      </c>
      <c r="BP86" s="39"/>
      <c r="BQ86" s="35"/>
      <c r="BR86" s="31"/>
      <c r="BS86" s="31"/>
      <c r="BT86" s="3"/>
      <c r="BU86" s="3">
        <f t="shared" si="140"/>
        <v>0</v>
      </c>
      <c r="BV86" s="3">
        <f t="shared" si="140"/>
        <v>0</v>
      </c>
      <c r="BW86" s="3">
        <f t="shared" si="140"/>
        <v>0</v>
      </c>
      <c r="BX86" s="18"/>
      <c r="BY86" s="18">
        <f t="shared" si="141"/>
        <v>14.476975160254433</v>
      </c>
      <c r="BZ86" s="39"/>
    </row>
    <row r="87" spans="5:78" ht="20" customHeight="1" x14ac:dyDescent="0.2">
      <c r="E87" s="29">
        <v>36</v>
      </c>
      <c r="F87" s="22">
        <f t="shared" si="142"/>
        <v>0.71460000000000001</v>
      </c>
      <c r="G87" s="22">
        <f t="shared" si="126"/>
        <v>7.3510861024354552</v>
      </c>
      <c r="H87" s="46">
        <f t="shared" si="127"/>
        <v>63911.408450704221</v>
      </c>
      <c r="I87" s="35"/>
      <c r="J87" s="31"/>
      <c r="K87" s="31"/>
      <c r="L87" s="3"/>
      <c r="M87" s="3">
        <f t="shared" si="128"/>
        <v>0</v>
      </c>
      <c r="N87" s="3">
        <f t="shared" si="128"/>
        <v>0</v>
      </c>
      <c r="O87" s="3">
        <f t="shared" si="128"/>
        <v>0</v>
      </c>
      <c r="P87" s="18"/>
      <c r="Q87" s="18">
        <f t="shared" si="129"/>
        <v>17.207899235112713</v>
      </c>
      <c r="R87" s="39"/>
      <c r="S87" s="35"/>
      <c r="T87" s="31"/>
      <c r="U87" s="31"/>
      <c r="V87" s="3"/>
      <c r="W87" s="3">
        <f t="shared" si="130"/>
        <v>0</v>
      </c>
      <c r="X87" s="3">
        <f t="shared" si="130"/>
        <v>0</v>
      </c>
      <c r="Y87" s="3">
        <f t="shared" si="130"/>
        <v>0</v>
      </c>
      <c r="Z87" s="18"/>
      <c r="AA87" s="18">
        <f t="shared" si="131"/>
        <v>17.207899235112713</v>
      </c>
      <c r="AB87" s="39"/>
      <c r="AC87" s="35"/>
      <c r="AD87" s="31"/>
      <c r="AE87" s="31"/>
      <c r="AF87" s="3"/>
      <c r="AG87" s="3">
        <f t="shared" si="132"/>
        <v>0</v>
      </c>
      <c r="AH87" s="3">
        <f t="shared" si="132"/>
        <v>0</v>
      </c>
      <c r="AI87" s="3">
        <f t="shared" si="132"/>
        <v>0</v>
      </c>
      <c r="AJ87" s="18"/>
      <c r="AK87" s="18">
        <f t="shared" si="133"/>
        <v>17.207899235112713</v>
      </c>
      <c r="AL87" s="39"/>
      <c r="AM87" s="35"/>
      <c r="AN87" s="31"/>
      <c r="AO87" s="31"/>
      <c r="AP87" s="3"/>
      <c r="AQ87" s="3">
        <f t="shared" si="134"/>
        <v>0</v>
      </c>
      <c r="AR87" s="3">
        <f t="shared" si="134"/>
        <v>0</v>
      </c>
      <c r="AS87" s="3">
        <f t="shared" si="134"/>
        <v>0</v>
      </c>
      <c r="AT87" s="18"/>
      <c r="AU87" s="18">
        <f t="shared" si="135"/>
        <v>17.207899235112713</v>
      </c>
      <c r="AV87" s="39"/>
      <c r="AW87" s="35"/>
      <c r="AX87" s="31"/>
      <c r="AY87" s="31"/>
      <c r="AZ87" s="3"/>
      <c r="BA87" s="3">
        <f t="shared" si="136"/>
        <v>0</v>
      </c>
      <c r="BB87" s="3">
        <f t="shared" si="136"/>
        <v>0</v>
      </c>
      <c r="BC87" s="3">
        <f t="shared" si="136"/>
        <v>0</v>
      </c>
      <c r="BD87" s="18"/>
      <c r="BE87" s="18">
        <f t="shared" si="137"/>
        <v>17.207899235112713</v>
      </c>
      <c r="BF87" s="39"/>
      <c r="BG87" s="35"/>
      <c r="BH87" s="31"/>
      <c r="BI87" s="31"/>
      <c r="BJ87" s="3"/>
      <c r="BK87" s="3">
        <f t="shared" si="138"/>
        <v>0</v>
      </c>
      <c r="BL87" s="3">
        <f t="shared" si="138"/>
        <v>0</v>
      </c>
      <c r="BM87" s="3">
        <f t="shared" si="138"/>
        <v>0</v>
      </c>
      <c r="BN87" s="18"/>
      <c r="BO87" s="18">
        <f t="shared" si="139"/>
        <v>17.207899235112713</v>
      </c>
      <c r="BP87" s="39"/>
      <c r="BQ87" s="35"/>
      <c r="BR87" s="31"/>
      <c r="BS87" s="31"/>
      <c r="BT87" s="3"/>
      <c r="BU87" s="3">
        <f t="shared" si="140"/>
        <v>0</v>
      </c>
      <c r="BV87" s="3">
        <f t="shared" si="140"/>
        <v>0</v>
      </c>
      <c r="BW87" s="3">
        <f t="shared" si="140"/>
        <v>0</v>
      </c>
      <c r="BX87" s="18"/>
      <c r="BY87" s="18">
        <f t="shared" si="141"/>
        <v>17.207899235112713</v>
      </c>
      <c r="BZ87" s="39"/>
    </row>
    <row r="88" spans="5:78" ht="20" customHeight="1" x14ac:dyDescent="0.2">
      <c r="E88" s="29">
        <v>38</v>
      </c>
      <c r="F88" s="22">
        <f t="shared" si="142"/>
        <v>0.75460000000000005</v>
      </c>
      <c r="G88" s="22">
        <f t="shared" si="126"/>
        <v>7.7625658730727602</v>
      </c>
      <c r="H88" s="46">
        <f t="shared" si="127"/>
        <v>67488.873239436623</v>
      </c>
      <c r="I88" s="35"/>
      <c r="J88" s="31"/>
      <c r="K88" s="31"/>
      <c r="L88" s="3"/>
      <c r="M88" s="3">
        <f t="shared" si="128"/>
        <v>0</v>
      </c>
      <c r="N88" s="3">
        <f t="shared" si="128"/>
        <v>0</v>
      </c>
      <c r="O88" s="3">
        <f t="shared" si="128"/>
        <v>0</v>
      </c>
      <c r="P88" s="18"/>
      <c r="Q88" s="18">
        <f t="shared" si="129"/>
        <v>20.262322400150097</v>
      </c>
      <c r="R88" s="39"/>
      <c r="S88" s="35"/>
      <c r="T88" s="31"/>
      <c r="U88" s="31"/>
      <c r="V88" s="3"/>
      <c r="W88" s="3">
        <f t="shared" si="130"/>
        <v>0</v>
      </c>
      <c r="X88" s="3">
        <f t="shared" si="130"/>
        <v>0</v>
      </c>
      <c r="Y88" s="3">
        <f t="shared" si="130"/>
        <v>0</v>
      </c>
      <c r="Z88" s="18"/>
      <c r="AA88" s="18">
        <f t="shared" si="131"/>
        <v>20.262322400150097</v>
      </c>
      <c r="AB88" s="39"/>
      <c r="AC88" s="35"/>
      <c r="AD88" s="31"/>
      <c r="AE88" s="31"/>
      <c r="AF88" s="3"/>
      <c r="AG88" s="3">
        <f t="shared" si="132"/>
        <v>0</v>
      </c>
      <c r="AH88" s="3">
        <f t="shared" si="132"/>
        <v>0</v>
      </c>
      <c r="AI88" s="3">
        <f t="shared" si="132"/>
        <v>0</v>
      </c>
      <c r="AJ88" s="18"/>
      <c r="AK88" s="18">
        <f t="shared" si="133"/>
        <v>20.262322400150097</v>
      </c>
      <c r="AL88" s="39"/>
      <c r="AM88" s="35"/>
      <c r="AN88" s="31"/>
      <c r="AO88" s="31"/>
      <c r="AP88" s="3"/>
      <c r="AQ88" s="3">
        <f t="shared" si="134"/>
        <v>0</v>
      </c>
      <c r="AR88" s="3">
        <f t="shared" si="134"/>
        <v>0</v>
      </c>
      <c r="AS88" s="3">
        <f t="shared" si="134"/>
        <v>0</v>
      </c>
      <c r="AT88" s="18"/>
      <c r="AU88" s="18">
        <f t="shared" si="135"/>
        <v>20.262322400150097</v>
      </c>
      <c r="AV88" s="39"/>
      <c r="AW88" s="35"/>
      <c r="AX88" s="31"/>
      <c r="AY88" s="31"/>
      <c r="AZ88" s="3"/>
      <c r="BA88" s="3">
        <f t="shared" si="136"/>
        <v>0</v>
      </c>
      <c r="BB88" s="3">
        <f t="shared" si="136"/>
        <v>0</v>
      </c>
      <c r="BC88" s="3">
        <f t="shared" si="136"/>
        <v>0</v>
      </c>
      <c r="BD88" s="18"/>
      <c r="BE88" s="18">
        <f t="shared" si="137"/>
        <v>20.262322400150097</v>
      </c>
      <c r="BF88" s="39"/>
      <c r="BG88" s="35"/>
      <c r="BH88" s="31"/>
      <c r="BI88" s="31"/>
      <c r="BJ88" s="3"/>
      <c r="BK88" s="3">
        <f t="shared" si="138"/>
        <v>0</v>
      </c>
      <c r="BL88" s="3">
        <f t="shared" si="138"/>
        <v>0</v>
      </c>
      <c r="BM88" s="3">
        <f t="shared" si="138"/>
        <v>0</v>
      </c>
      <c r="BN88" s="18"/>
      <c r="BO88" s="18">
        <f t="shared" si="139"/>
        <v>20.262322400150097</v>
      </c>
      <c r="BP88" s="39"/>
      <c r="BQ88" s="35"/>
      <c r="BR88" s="31"/>
      <c r="BS88" s="31"/>
      <c r="BT88" s="3"/>
      <c r="BU88" s="3">
        <f t="shared" si="140"/>
        <v>0</v>
      </c>
      <c r="BV88" s="3">
        <f t="shared" si="140"/>
        <v>0</v>
      </c>
      <c r="BW88" s="3">
        <f t="shared" si="140"/>
        <v>0</v>
      </c>
      <c r="BX88" s="18"/>
      <c r="BY88" s="18">
        <f t="shared" si="141"/>
        <v>20.262322400150097</v>
      </c>
      <c r="BZ88" s="39"/>
    </row>
    <row r="89" spans="5:78" ht="20" customHeight="1" x14ac:dyDescent="0.2">
      <c r="E89" s="29">
        <v>40</v>
      </c>
      <c r="F89" s="22">
        <f t="shared" si="142"/>
        <v>0.79460000000000008</v>
      </c>
      <c r="G89" s="22">
        <f t="shared" si="126"/>
        <v>8.1740456437100661</v>
      </c>
      <c r="H89" s="46">
        <f t="shared" si="127"/>
        <v>71066.338028169019</v>
      </c>
      <c r="I89" s="35"/>
      <c r="J89" s="31"/>
      <c r="K89" s="31"/>
      <c r="L89" s="3"/>
      <c r="M89" s="3">
        <f t="shared" si="128"/>
        <v>0</v>
      </c>
      <c r="N89" s="3">
        <f t="shared" si="128"/>
        <v>0</v>
      </c>
      <c r="O89" s="3">
        <f t="shared" si="128"/>
        <v>0</v>
      </c>
      <c r="P89" s="18"/>
      <c r="Q89" s="18">
        <f t="shared" si="129"/>
        <v>23.658352636904731</v>
      </c>
      <c r="R89" s="39"/>
      <c r="S89" s="35"/>
      <c r="T89" s="31"/>
      <c r="U89" s="31"/>
      <c r="V89" s="3"/>
      <c r="W89" s="3">
        <f t="shared" si="130"/>
        <v>0</v>
      </c>
      <c r="X89" s="3">
        <f t="shared" si="130"/>
        <v>0</v>
      </c>
      <c r="Y89" s="3">
        <f t="shared" si="130"/>
        <v>0</v>
      </c>
      <c r="Z89" s="18"/>
      <c r="AA89" s="18">
        <f t="shared" si="131"/>
        <v>23.658352636904731</v>
      </c>
      <c r="AB89" s="39"/>
      <c r="AC89" s="35"/>
      <c r="AD89" s="31"/>
      <c r="AE89" s="31"/>
      <c r="AF89" s="3"/>
      <c r="AG89" s="3">
        <f t="shared" si="132"/>
        <v>0</v>
      </c>
      <c r="AH89" s="3">
        <f t="shared" si="132"/>
        <v>0</v>
      </c>
      <c r="AI89" s="3">
        <f t="shared" si="132"/>
        <v>0</v>
      </c>
      <c r="AJ89" s="18"/>
      <c r="AK89" s="18">
        <f t="shared" si="133"/>
        <v>23.658352636904731</v>
      </c>
      <c r="AL89" s="39"/>
      <c r="AM89" s="35"/>
      <c r="AN89" s="31"/>
      <c r="AO89" s="31"/>
      <c r="AP89" s="3"/>
      <c r="AQ89" s="3">
        <f t="shared" si="134"/>
        <v>0</v>
      </c>
      <c r="AR89" s="3">
        <f t="shared" si="134"/>
        <v>0</v>
      </c>
      <c r="AS89" s="3">
        <f t="shared" si="134"/>
        <v>0</v>
      </c>
      <c r="AT89" s="18"/>
      <c r="AU89" s="18">
        <f t="shared" si="135"/>
        <v>23.658352636904731</v>
      </c>
      <c r="AV89" s="39"/>
      <c r="AW89" s="35"/>
      <c r="AX89" s="31"/>
      <c r="AY89" s="31"/>
      <c r="AZ89" s="3"/>
      <c r="BA89" s="3">
        <f t="shared" si="136"/>
        <v>0</v>
      </c>
      <c r="BB89" s="3">
        <f t="shared" si="136"/>
        <v>0</v>
      </c>
      <c r="BC89" s="3">
        <f t="shared" si="136"/>
        <v>0</v>
      </c>
      <c r="BD89" s="18"/>
      <c r="BE89" s="18">
        <f t="shared" si="137"/>
        <v>23.658352636904731</v>
      </c>
      <c r="BF89" s="39"/>
      <c r="BG89" s="35"/>
      <c r="BH89" s="31"/>
      <c r="BI89" s="31"/>
      <c r="BJ89" s="3"/>
      <c r="BK89" s="3">
        <f t="shared" si="138"/>
        <v>0</v>
      </c>
      <c r="BL89" s="3">
        <f t="shared" si="138"/>
        <v>0</v>
      </c>
      <c r="BM89" s="3">
        <f t="shared" si="138"/>
        <v>0</v>
      </c>
      <c r="BN89" s="18"/>
      <c r="BO89" s="18">
        <f t="shared" si="139"/>
        <v>23.658352636904731</v>
      </c>
      <c r="BP89" s="39"/>
      <c r="BQ89" s="35"/>
      <c r="BR89" s="31"/>
      <c r="BS89" s="31"/>
      <c r="BT89" s="3"/>
      <c r="BU89" s="3">
        <f t="shared" si="140"/>
        <v>0</v>
      </c>
      <c r="BV89" s="3">
        <f t="shared" si="140"/>
        <v>0</v>
      </c>
      <c r="BW89" s="3">
        <f t="shared" si="140"/>
        <v>0</v>
      </c>
      <c r="BX89" s="18"/>
      <c r="BY89" s="18">
        <f t="shared" si="141"/>
        <v>23.658352636904731</v>
      </c>
      <c r="BZ89" s="39"/>
    </row>
    <row r="90" spans="5:78" ht="20" customHeight="1" x14ac:dyDescent="0.2">
      <c r="E90" s="29">
        <v>42</v>
      </c>
      <c r="F90" s="22">
        <f t="shared" si="142"/>
        <v>0.83460000000000001</v>
      </c>
      <c r="G90" s="22">
        <f t="shared" si="126"/>
        <v>8.5855254143473694</v>
      </c>
      <c r="H90" s="46">
        <f t="shared" si="127"/>
        <v>74643.8028169014</v>
      </c>
      <c r="I90" s="35"/>
      <c r="J90" s="31"/>
      <c r="K90" s="31"/>
      <c r="L90" s="3"/>
      <c r="M90" s="3">
        <f t="shared" si="128"/>
        <v>0</v>
      </c>
      <c r="N90" s="3">
        <f t="shared" si="128"/>
        <v>0</v>
      </c>
      <c r="O90" s="3">
        <f t="shared" si="128"/>
        <v>0</v>
      </c>
      <c r="P90" s="18"/>
      <c r="Q90" s="18">
        <f t="shared" si="129"/>
        <v>27.414097926914764</v>
      </c>
      <c r="R90" s="39"/>
      <c r="S90" s="35"/>
      <c r="T90" s="31"/>
      <c r="U90" s="31"/>
      <c r="V90" s="3"/>
      <c r="W90" s="3">
        <f t="shared" si="130"/>
        <v>0</v>
      </c>
      <c r="X90" s="3">
        <f t="shared" si="130"/>
        <v>0</v>
      </c>
      <c r="Y90" s="3">
        <f t="shared" si="130"/>
        <v>0</v>
      </c>
      <c r="Z90" s="18"/>
      <c r="AA90" s="18">
        <f t="shared" si="131"/>
        <v>27.414097926914764</v>
      </c>
      <c r="AB90" s="39"/>
      <c r="AC90" s="35"/>
      <c r="AD90" s="31"/>
      <c r="AE90" s="31"/>
      <c r="AF90" s="3"/>
      <c r="AG90" s="3">
        <f t="shared" si="132"/>
        <v>0</v>
      </c>
      <c r="AH90" s="3">
        <f t="shared" si="132"/>
        <v>0</v>
      </c>
      <c r="AI90" s="3">
        <f t="shared" si="132"/>
        <v>0</v>
      </c>
      <c r="AJ90" s="18"/>
      <c r="AK90" s="18">
        <f t="shared" si="133"/>
        <v>27.414097926914764</v>
      </c>
      <c r="AL90" s="39"/>
      <c r="AM90" s="35"/>
      <c r="AN90" s="31"/>
      <c r="AO90" s="31"/>
      <c r="AP90" s="3"/>
      <c r="AQ90" s="3">
        <f t="shared" si="134"/>
        <v>0</v>
      </c>
      <c r="AR90" s="3">
        <f t="shared" si="134"/>
        <v>0</v>
      </c>
      <c r="AS90" s="3">
        <f t="shared" si="134"/>
        <v>0</v>
      </c>
      <c r="AT90" s="18"/>
      <c r="AU90" s="18">
        <f t="shared" si="135"/>
        <v>27.414097926914764</v>
      </c>
      <c r="AV90" s="39"/>
      <c r="AW90" s="35"/>
      <c r="AX90" s="31"/>
      <c r="AY90" s="31"/>
      <c r="AZ90" s="3"/>
      <c r="BA90" s="3">
        <f t="shared" si="136"/>
        <v>0</v>
      </c>
      <c r="BB90" s="3">
        <f t="shared" si="136"/>
        <v>0</v>
      </c>
      <c r="BC90" s="3">
        <f t="shared" si="136"/>
        <v>0</v>
      </c>
      <c r="BD90" s="18"/>
      <c r="BE90" s="18">
        <f t="shared" si="137"/>
        <v>27.414097926914764</v>
      </c>
      <c r="BF90" s="39"/>
      <c r="BG90" s="35"/>
      <c r="BH90" s="31"/>
      <c r="BI90" s="31"/>
      <c r="BJ90" s="3"/>
      <c r="BK90" s="3">
        <f t="shared" si="138"/>
        <v>0</v>
      </c>
      <c r="BL90" s="3">
        <f t="shared" si="138"/>
        <v>0</v>
      </c>
      <c r="BM90" s="3">
        <f t="shared" si="138"/>
        <v>0</v>
      </c>
      <c r="BN90" s="18"/>
      <c r="BO90" s="18">
        <f t="shared" si="139"/>
        <v>27.414097926914764</v>
      </c>
      <c r="BP90" s="39"/>
      <c r="BQ90" s="35"/>
      <c r="BR90" s="31"/>
      <c r="BS90" s="31"/>
      <c r="BT90" s="3"/>
      <c r="BU90" s="3">
        <f t="shared" si="140"/>
        <v>0</v>
      </c>
      <c r="BV90" s="3">
        <f t="shared" si="140"/>
        <v>0</v>
      </c>
      <c r="BW90" s="3">
        <f t="shared" si="140"/>
        <v>0</v>
      </c>
      <c r="BX90" s="18"/>
      <c r="BY90" s="18">
        <f t="shared" si="141"/>
        <v>27.414097926914764</v>
      </c>
      <c r="BZ90" s="39"/>
    </row>
    <row r="91" spans="5:78" ht="20" customHeight="1" x14ac:dyDescent="0.2">
      <c r="E91" s="29">
        <v>44</v>
      </c>
      <c r="F91" s="22">
        <f t="shared" si="142"/>
        <v>0.87460000000000004</v>
      </c>
      <c r="G91" s="22">
        <f t="shared" si="126"/>
        <v>8.9970051849846762</v>
      </c>
      <c r="H91" s="46">
        <f t="shared" si="127"/>
        <v>78221.267605633795</v>
      </c>
      <c r="I91" s="35"/>
      <c r="J91" s="31"/>
      <c r="K91" s="31"/>
      <c r="L91" s="3"/>
      <c r="M91" s="3">
        <f t="shared" si="128"/>
        <v>0</v>
      </c>
      <c r="N91" s="3">
        <f t="shared" si="128"/>
        <v>0</v>
      </c>
      <c r="O91" s="3">
        <f t="shared" si="128"/>
        <v>0</v>
      </c>
      <c r="P91" s="18"/>
      <c r="Q91" s="18">
        <f t="shared" si="129"/>
        <v>31.547666251718361</v>
      </c>
      <c r="R91" s="39"/>
      <c r="S91" s="35"/>
      <c r="T91" s="31"/>
      <c r="U91" s="31"/>
      <c r="V91" s="3"/>
      <c r="W91" s="3">
        <f t="shared" si="130"/>
        <v>0</v>
      </c>
      <c r="X91" s="3">
        <f t="shared" si="130"/>
        <v>0</v>
      </c>
      <c r="Y91" s="3">
        <f t="shared" si="130"/>
        <v>0</v>
      </c>
      <c r="Z91" s="18"/>
      <c r="AA91" s="18">
        <f t="shared" si="131"/>
        <v>31.547666251718361</v>
      </c>
      <c r="AB91" s="39"/>
      <c r="AC91" s="35"/>
      <c r="AD91" s="31"/>
      <c r="AE91" s="31"/>
      <c r="AF91" s="3"/>
      <c r="AG91" s="3">
        <f t="shared" si="132"/>
        <v>0</v>
      </c>
      <c r="AH91" s="3">
        <f t="shared" si="132"/>
        <v>0</v>
      </c>
      <c r="AI91" s="3">
        <f t="shared" si="132"/>
        <v>0</v>
      </c>
      <c r="AJ91" s="18"/>
      <c r="AK91" s="18">
        <f t="shared" si="133"/>
        <v>31.547666251718361</v>
      </c>
      <c r="AL91" s="39"/>
      <c r="AM91" s="35"/>
      <c r="AN91" s="31"/>
      <c r="AO91" s="31"/>
      <c r="AP91" s="3"/>
      <c r="AQ91" s="3">
        <f t="shared" si="134"/>
        <v>0</v>
      </c>
      <c r="AR91" s="3">
        <f t="shared" si="134"/>
        <v>0</v>
      </c>
      <c r="AS91" s="3">
        <f t="shared" si="134"/>
        <v>0</v>
      </c>
      <c r="AT91" s="18"/>
      <c r="AU91" s="18">
        <f t="shared" si="135"/>
        <v>31.547666251718361</v>
      </c>
      <c r="AV91" s="39"/>
      <c r="AW91" s="35"/>
      <c r="AX91" s="31"/>
      <c r="AY91" s="31"/>
      <c r="AZ91" s="3"/>
      <c r="BA91" s="3">
        <f t="shared" si="136"/>
        <v>0</v>
      </c>
      <c r="BB91" s="3">
        <f t="shared" si="136"/>
        <v>0</v>
      </c>
      <c r="BC91" s="3">
        <f t="shared" si="136"/>
        <v>0</v>
      </c>
      <c r="BD91" s="18"/>
      <c r="BE91" s="18">
        <f t="shared" si="137"/>
        <v>31.547666251718361</v>
      </c>
      <c r="BF91" s="39"/>
      <c r="BG91" s="35"/>
      <c r="BH91" s="31"/>
      <c r="BI91" s="31"/>
      <c r="BJ91" s="3"/>
      <c r="BK91" s="3">
        <f t="shared" si="138"/>
        <v>0</v>
      </c>
      <c r="BL91" s="3">
        <f t="shared" si="138"/>
        <v>0</v>
      </c>
      <c r="BM91" s="3">
        <f t="shared" si="138"/>
        <v>0</v>
      </c>
      <c r="BN91" s="18"/>
      <c r="BO91" s="18">
        <f t="shared" si="139"/>
        <v>31.547666251718361</v>
      </c>
      <c r="BP91" s="39"/>
      <c r="BQ91" s="35"/>
      <c r="BR91" s="31"/>
      <c r="BS91" s="31"/>
      <c r="BT91" s="3"/>
      <c r="BU91" s="3">
        <f t="shared" si="140"/>
        <v>0</v>
      </c>
      <c r="BV91" s="3">
        <f t="shared" si="140"/>
        <v>0</v>
      </c>
      <c r="BW91" s="3">
        <f t="shared" si="140"/>
        <v>0</v>
      </c>
      <c r="BX91" s="18"/>
      <c r="BY91" s="18">
        <f t="shared" si="141"/>
        <v>31.547666251718361</v>
      </c>
      <c r="BZ91" s="39"/>
    </row>
    <row r="92" spans="5:78" ht="20" customHeight="1" x14ac:dyDescent="0.2">
      <c r="E92" s="29">
        <v>46</v>
      </c>
      <c r="F92" s="22">
        <f t="shared" si="142"/>
        <v>0.91460000000000008</v>
      </c>
      <c r="G92" s="22">
        <f t="shared" si="126"/>
        <v>9.4084849556219812</v>
      </c>
      <c r="H92" s="46">
        <f t="shared" si="127"/>
        <v>81798.732394366205</v>
      </c>
      <c r="I92" s="35"/>
      <c r="J92" s="31"/>
      <c r="K92" s="31"/>
      <c r="L92" s="3"/>
      <c r="M92" s="3">
        <f t="shared" si="128"/>
        <v>0</v>
      </c>
      <c r="N92" s="3">
        <f t="shared" si="128"/>
        <v>0</v>
      </c>
      <c r="O92" s="3">
        <f t="shared" si="128"/>
        <v>0</v>
      </c>
      <c r="P92" s="18"/>
      <c r="Q92" s="18">
        <f t="shared" si="129"/>
        <v>36.077165592853675</v>
      </c>
      <c r="R92" s="39"/>
      <c r="S92" s="35"/>
      <c r="T92" s="31"/>
      <c r="U92" s="31"/>
      <c r="V92" s="3"/>
      <c r="W92" s="3">
        <f t="shared" si="130"/>
        <v>0</v>
      </c>
      <c r="X92" s="3">
        <f t="shared" si="130"/>
        <v>0</v>
      </c>
      <c r="Y92" s="3">
        <f t="shared" si="130"/>
        <v>0</v>
      </c>
      <c r="Z92" s="18"/>
      <c r="AA92" s="18">
        <f t="shared" si="131"/>
        <v>36.077165592853675</v>
      </c>
      <c r="AB92" s="39"/>
      <c r="AC92" s="35"/>
      <c r="AD92" s="31"/>
      <c r="AE92" s="31"/>
      <c r="AF92" s="3"/>
      <c r="AG92" s="3">
        <f t="shared" si="132"/>
        <v>0</v>
      </c>
      <c r="AH92" s="3">
        <f t="shared" si="132"/>
        <v>0</v>
      </c>
      <c r="AI92" s="3">
        <f t="shared" si="132"/>
        <v>0</v>
      </c>
      <c r="AJ92" s="18"/>
      <c r="AK92" s="18">
        <f t="shared" si="133"/>
        <v>36.077165592853675</v>
      </c>
      <c r="AL92" s="39"/>
      <c r="AM92" s="35"/>
      <c r="AN92" s="31"/>
      <c r="AO92" s="31"/>
      <c r="AP92" s="3"/>
      <c r="AQ92" s="3">
        <f t="shared" si="134"/>
        <v>0</v>
      </c>
      <c r="AR92" s="3">
        <f t="shared" si="134"/>
        <v>0</v>
      </c>
      <c r="AS92" s="3">
        <f t="shared" si="134"/>
        <v>0</v>
      </c>
      <c r="AT92" s="18"/>
      <c r="AU92" s="18">
        <f t="shared" si="135"/>
        <v>36.077165592853675</v>
      </c>
      <c r="AV92" s="39"/>
      <c r="AW92" s="35"/>
      <c r="AX92" s="31"/>
      <c r="AY92" s="31"/>
      <c r="AZ92" s="3"/>
      <c r="BA92" s="3">
        <f t="shared" si="136"/>
        <v>0</v>
      </c>
      <c r="BB92" s="3">
        <f t="shared" si="136"/>
        <v>0</v>
      </c>
      <c r="BC92" s="3">
        <f t="shared" si="136"/>
        <v>0</v>
      </c>
      <c r="BD92" s="18"/>
      <c r="BE92" s="18">
        <f t="shared" si="137"/>
        <v>36.077165592853675</v>
      </c>
      <c r="BF92" s="39"/>
      <c r="BG92" s="35"/>
      <c r="BH92" s="31"/>
      <c r="BI92" s="31"/>
      <c r="BJ92" s="3"/>
      <c r="BK92" s="3">
        <f t="shared" si="138"/>
        <v>0</v>
      </c>
      <c r="BL92" s="3">
        <f t="shared" si="138"/>
        <v>0</v>
      </c>
      <c r="BM92" s="3">
        <f t="shared" si="138"/>
        <v>0</v>
      </c>
      <c r="BN92" s="18"/>
      <c r="BO92" s="18">
        <f t="shared" si="139"/>
        <v>36.077165592853675</v>
      </c>
      <c r="BP92" s="39"/>
      <c r="BQ92" s="35"/>
      <c r="BR92" s="31"/>
      <c r="BS92" s="31"/>
      <c r="BT92" s="3"/>
      <c r="BU92" s="3">
        <f t="shared" si="140"/>
        <v>0</v>
      </c>
      <c r="BV92" s="3">
        <f t="shared" si="140"/>
        <v>0</v>
      </c>
      <c r="BW92" s="3">
        <f t="shared" si="140"/>
        <v>0</v>
      </c>
      <c r="BX92" s="18"/>
      <c r="BY92" s="18">
        <f t="shared" si="141"/>
        <v>36.077165592853675</v>
      </c>
      <c r="BZ92" s="39"/>
    </row>
    <row r="93" spans="5:78" ht="20" customHeight="1" x14ac:dyDescent="0.2">
      <c r="E93" s="29">
        <v>48</v>
      </c>
      <c r="F93" s="22">
        <f t="shared" si="142"/>
        <v>0.9546</v>
      </c>
      <c r="G93" s="22">
        <f t="shared" si="126"/>
        <v>9.8199647262592844</v>
      </c>
      <c r="H93" s="46">
        <f t="shared" si="127"/>
        <v>85376.1971830986</v>
      </c>
      <c r="I93" s="35"/>
      <c r="J93" s="31"/>
      <c r="K93" s="31"/>
      <c r="L93" s="3"/>
      <c r="M93" s="3">
        <f t="shared" si="128"/>
        <v>0</v>
      </c>
      <c r="N93" s="3">
        <f t="shared" si="128"/>
        <v>0</v>
      </c>
      <c r="O93" s="3">
        <f t="shared" si="128"/>
        <v>0</v>
      </c>
      <c r="P93" s="18"/>
      <c r="Q93" s="18">
        <f t="shared" si="129"/>
        <v>41.020703931858833</v>
      </c>
      <c r="R93" s="39"/>
      <c r="S93" s="35"/>
      <c r="T93" s="31"/>
      <c r="U93" s="31"/>
      <c r="V93" s="3"/>
      <c r="W93" s="3">
        <f t="shared" si="130"/>
        <v>0</v>
      </c>
      <c r="X93" s="3">
        <f t="shared" si="130"/>
        <v>0</v>
      </c>
      <c r="Y93" s="3">
        <f t="shared" si="130"/>
        <v>0</v>
      </c>
      <c r="Z93" s="18"/>
      <c r="AA93" s="18">
        <f t="shared" si="131"/>
        <v>41.020703931858833</v>
      </c>
      <c r="AB93" s="39"/>
      <c r="AC93" s="35"/>
      <c r="AD93" s="31"/>
      <c r="AE93" s="31"/>
      <c r="AF93" s="3"/>
      <c r="AG93" s="3">
        <f t="shared" si="132"/>
        <v>0</v>
      </c>
      <c r="AH93" s="3">
        <f t="shared" si="132"/>
        <v>0</v>
      </c>
      <c r="AI93" s="3">
        <f t="shared" si="132"/>
        <v>0</v>
      </c>
      <c r="AJ93" s="18"/>
      <c r="AK93" s="18">
        <f t="shared" si="133"/>
        <v>41.020703931858833</v>
      </c>
      <c r="AL93" s="39"/>
      <c r="AM93" s="35"/>
      <c r="AN93" s="31"/>
      <c r="AO93" s="31"/>
      <c r="AP93" s="3"/>
      <c r="AQ93" s="3">
        <f t="shared" si="134"/>
        <v>0</v>
      </c>
      <c r="AR93" s="3">
        <f t="shared" si="134"/>
        <v>0</v>
      </c>
      <c r="AS93" s="3">
        <f t="shared" si="134"/>
        <v>0</v>
      </c>
      <c r="AT93" s="18"/>
      <c r="AU93" s="18">
        <f t="shared" si="135"/>
        <v>41.020703931858833</v>
      </c>
      <c r="AV93" s="39"/>
      <c r="AW93" s="35"/>
      <c r="AX93" s="31"/>
      <c r="AY93" s="31"/>
      <c r="AZ93" s="3"/>
      <c r="BA93" s="3">
        <f t="shared" si="136"/>
        <v>0</v>
      </c>
      <c r="BB93" s="3">
        <f t="shared" si="136"/>
        <v>0</v>
      </c>
      <c r="BC93" s="3">
        <f t="shared" si="136"/>
        <v>0</v>
      </c>
      <c r="BD93" s="18"/>
      <c r="BE93" s="18">
        <f t="shared" si="137"/>
        <v>41.020703931858833</v>
      </c>
      <c r="BF93" s="39"/>
      <c r="BG93" s="35"/>
      <c r="BH93" s="31"/>
      <c r="BI93" s="31"/>
      <c r="BJ93" s="3"/>
      <c r="BK93" s="3">
        <f t="shared" si="138"/>
        <v>0</v>
      </c>
      <c r="BL93" s="3">
        <f t="shared" si="138"/>
        <v>0</v>
      </c>
      <c r="BM93" s="3">
        <f t="shared" si="138"/>
        <v>0</v>
      </c>
      <c r="BN93" s="18"/>
      <c r="BO93" s="18">
        <f t="shared" si="139"/>
        <v>41.020703931858833</v>
      </c>
      <c r="BP93" s="39"/>
      <c r="BQ93" s="35"/>
      <c r="BR93" s="31"/>
      <c r="BS93" s="31"/>
      <c r="BT93" s="3"/>
      <c r="BU93" s="3">
        <f t="shared" si="140"/>
        <v>0</v>
      </c>
      <c r="BV93" s="3">
        <f t="shared" si="140"/>
        <v>0</v>
      </c>
      <c r="BW93" s="3">
        <f t="shared" si="140"/>
        <v>0</v>
      </c>
      <c r="BX93" s="18"/>
      <c r="BY93" s="18">
        <f t="shared" si="141"/>
        <v>41.020703931858833</v>
      </c>
      <c r="BZ93" s="39"/>
    </row>
    <row r="94" spans="5:78" ht="20" customHeight="1" x14ac:dyDescent="0.2">
      <c r="E94" s="29">
        <v>50</v>
      </c>
      <c r="F94" s="22">
        <f t="shared" si="142"/>
        <v>0.99460000000000004</v>
      </c>
      <c r="G94" s="22">
        <f t="shared" si="126"/>
        <v>10.231444496896591</v>
      </c>
      <c r="H94" s="46">
        <f t="shared" si="127"/>
        <v>88953.661971830996</v>
      </c>
      <c r="I94" s="36"/>
      <c r="J94" s="32"/>
      <c r="K94" s="32"/>
      <c r="L94" s="3"/>
      <c r="M94" s="3">
        <f t="shared" ref="M94:O102" si="143">M20+M59</f>
        <v>0</v>
      </c>
      <c r="N94" s="3">
        <f t="shared" si="143"/>
        <v>0</v>
      </c>
      <c r="O94" s="3">
        <f t="shared" si="143"/>
        <v>0</v>
      </c>
      <c r="P94" s="18"/>
      <c r="Q94" s="18">
        <f t="shared" si="129"/>
        <v>46.396389250272016</v>
      </c>
      <c r="R94" s="39"/>
      <c r="S94" s="36"/>
      <c r="T94" s="32"/>
      <c r="U94" s="32"/>
      <c r="V94" s="3"/>
      <c r="W94" s="3">
        <f t="shared" ref="W94:Y102" si="144">W20+W59</f>
        <v>0</v>
      </c>
      <c r="X94" s="3">
        <f t="shared" si="144"/>
        <v>0</v>
      </c>
      <c r="Y94" s="3">
        <f t="shared" si="144"/>
        <v>0</v>
      </c>
      <c r="Z94" s="18"/>
      <c r="AA94" s="18">
        <f t="shared" si="131"/>
        <v>46.396389250272016</v>
      </c>
      <c r="AB94" s="39"/>
      <c r="AC94" s="36"/>
      <c r="AD94" s="32"/>
      <c r="AE94" s="32"/>
      <c r="AF94" s="3"/>
      <c r="AG94" s="3">
        <f t="shared" ref="AG94:AI102" si="145">AG20+AG59</f>
        <v>0</v>
      </c>
      <c r="AH94" s="3">
        <f t="shared" si="145"/>
        <v>0</v>
      </c>
      <c r="AI94" s="3">
        <f t="shared" si="145"/>
        <v>0</v>
      </c>
      <c r="AJ94" s="18"/>
      <c r="AK94" s="18">
        <f t="shared" si="133"/>
        <v>46.396389250272016</v>
      </c>
      <c r="AL94" s="39"/>
      <c r="AM94" s="35"/>
      <c r="AN94" s="31"/>
      <c r="AO94" s="31"/>
      <c r="AP94" s="3"/>
      <c r="AQ94" s="3">
        <f t="shared" ref="AQ94:AS102" si="146">AQ20+AQ59</f>
        <v>0</v>
      </c>
      <c r="AR94" s="3">
        <f t="shared" si="146"/>
        <v>0</v>
      </c>
      <c r="AS94" s="3">
        <f t="shared" si="146"/>
        <v>0</v>
      </c>
      <c r="AT94" s="18"/>
      <c r="AU94" s="18">
        <f t="shared" si="135"/>
        <v>46.396389250272016</v>
      </c>
      <c r="AV94" s="39"/>
      <c r="AW94" s="36"/>
      <c r="AX94" s="32"/>
      <c r="AY94" s="32"/>
      <c r="AZ94" s="3"/>
      <c r="BA94" s="3">
        <f t="shared" ref="BA94:BC102" si="147">BA20+BA59</f>
        <v>0</v>
      </c>
      <c r="BB94" s="3">
        <f t="shared" si="147"/>
        <v>0</v>
      </c>
      <c r="BC94" s="3">
        <f t="shared" si="147"/>
        <v>0</v>
      </c>
      <c r="BD94" s="18"/>
      <c r="BE94" s="18">
        <f t="shared" si="137"/>
        <v>46.396389250272016</v>
      </c>
      <c r="BF94" s="39"/>
      <c r="BG94" s="36"/>
      <c r="BH94" s="32"/>
      <c r="BI94" s="32"/>
      <c r="BJ94" s="3"/>
      <c r="BK94" s="3">
        <f t="shared" ref="BK94:BM102" si="148">BK20+BK59</f>
        <v>0</v>
      </c>
      <c r="BL94" s="3">
        <f t="shared" si="148"/>
        <v>0</v>
      </c>
      <c r="BM94" s="3">
        <f t="shared" si="148"/>
        <v>0</v>
      </c>
      <c r="BN94" s="18"/>
      <c r="BO94" s="18">
        <f t="shared" si="139"/>
        <v>46.396389250272016</v>
      </c>
      <c r="BP94" s="39"/>
      <c r="BQ94" s="36"/>
      <c r="BR94" s="32"/>
      <c r="BS94" s="32"/>
      <c r="BT94" s="3"/>
      <c r="BU94" s="3">
        <f t="shared" ref="BU94:BW102" si="149">BU20+BU59</f>
        <v>0</v>
      </c>
      <c r="BV94" s="3">
        <f t="shared" si="149"/>
        <v>0</v>
      </c>
      <c r="BW94" s="3">
        <f t="shared" si="149"/>
        <v>0</v>
      </c>
      <c r="BX94" s="18"/>
      <c r="BY94" s="18">
        <f t="shared" si="141"/>
        <v>46.396389250272016</v>
      </c>
      <c r="BZ94" s="39"/>
    </row>
    <row r="95" spans="5:78" ht="20" customHeight="1" x14ac:dyDescent="0.2">
      <c r="E95" s="29">
        <v>52</v>
      </c>
      <c r="F95" s="22">
        <f t="shared" si="142"/>
        <v>1.0346</v>
      </c>
      <c r="G95" s="22">
        <f t="shared" si="126"/>
        <v>10.642924267533894</v>
      </c>
      <c r="H95" s="46">
        <f t="shared" si="127"/>
        <v>92531.126760563377</v>
      </c>
      <c r="I95" s="36"/>
      <c r="J95" s="32"/>
      <c r="K95" s="32"/>
      <c r="L95" s="3"/>
      <c r="M95" s="3">
        <f t="shared" si="143"/>
        <v>0</v>
      </c>
      <c r="N95" s="3">
        <f t="shared" si="143"/>
        <v>0</v>
      </c>
      <c r="O95" s="3">
        <f t="shared" si="143"/>
        <v>0</v>
      </c>
      <c r="P95" s="18"/>
      <c r="Q95" s="18">
        <f t="shared" si="129"/>
        <v>52.222329529631359</v>
      </c>
      <c r="R95" s="39"/>
      <c r="S95" s="36"/>
      <c r="T95" s="32"/>
      <c r="U95" s="32"/>
      <c r="V95" s="3"/>
      <c r="W95" s="3">
        <f t="shared" si="144"/>
        <v>0</v>
      </c>
      <c r="X95" s="3">
        <f t="shared" si="144"/>
        <v>0</v>
      </c>
      <c r="Y95" s="3">
        <f t="shared" si="144"/>
        <v>0</v>
      </c>
      <c r="Z95" s="18"/>
      <c r="AA95" s="18">
        <f t="shared" si="131"/>
        <v>52.222329529631359</v>
      </c>
      <c r="AB95" s="39"/>
      <c r="AC95" s="36"/>
      <c r="AD95" s="32"/>
      <c r="AE95" s="32"/>
      <c r="AF95" s="3"/>
      <c r="AG95" s="3">
        <f t="shared" si="145"/>
        <v>0</v>
      </c>
      <c r="AH95" s="3">
        <f t="shared" si="145"/>
        <v>0</v>
      </c>
      <c r="AI95" s="3">
        <f t="shared" si="145"/>
        <v>0</v>
      </c>
      <c r="AJ95" s="18"/>
      <c r="AK95" s="18">
        <f t="shared" si="133"/>
        <v>52.222329529631359</v>
      </c>
      <c r="AL95" s="39"/>
      <c r="AM95" s="36"/>
      <c r="AN95" s="32"/>
      <c r="AO95" s="32"/>
      <c r="AP95" s="3"/>
      <c r="AQ95" s="3">
        <f t="shared" si="146"/>
        <v>0</v>
      </c>
      <c r="AR95" s="3">
        <f t="shared" si="146"/>
        <v>0</v>
      </c>
      <c r="AS95" s="3">
        <f t="shared" si="146"/>
        <v>0</v>
      </c>
      <c r="AT95" s="18"/>
      <c r="AU95" s="18">
        <f t="shared" si="135"/>
        <v>52.222329529631359</v>
      </c>
      <c r="AV95" s="39"/>
      <c r="AW95" s="36"/>
      <c r="AX95" s="32"/>
      <c r="AY95" s="32"/>
      <c r="AZ95" s="3"/>
      <c r="BA95" s="3">
        <f t="shared" si="147"/>
        <v>0</v>
      </c>
      <c r="BB95" s="3">
        <f t="shared" si="147"/>
        <v>0</v>
      </c>
      <c r="BC95" s="3">
        <f t="shared" si="147"/>
        <v>0</v>
      </c>
      <c r="BD95" s="18"/>
      <c r="BE95" s="18">
        <f t="shared" si="137"/>
        <v>52.222329529631359</v>
      </c>
      <c r="BF95" s="39"/>
      <c r="BG95" s="36"/>
      <c r="BH95" s="32"/>
      <c r="BI95" s="32"/>
      <c r="BJ95" s="3"/>
      <c r="BK95" s="3">
        <f t="shared" si="148"/>
        <v>0</v>
      </c>
      <c r="BL95" s="3">
        <f t="shared" si="148"/>
        <v>0</v>
      </c>
      <c r="BM95" s="3">
        <f t="shared" si="148"/>
        <v>0</v>
      </c>
      <c r="BN95" s="18"/>
      <c r="BO95" s="18">
        <f t="shared" si="139"/>
        <v>52.222329529631359</v>
      </c>
      <c r="BP95" s="39"/>
      <c r="BQ95" s="36"/>
      <c r="BR95" s="32"/>
      <c r="BS95" s="32"/>
      <c r="BT95" s="3"/>
      <c r="BU95" s="3">
        <f t="shared" si="149"/>
        <v>0</v>
      </c>
      <c r="BV95" s="3">
        <f t="shared" si="149"/>
        <v>0</v>
      </c>
      <c r="BW95" s="3">
        <f t="shared" si="149"/>
        <v>0</v>
      </c>
      <c r="BX95" s="18"/>
      <c r="BY95" s="18">
        <f t="shared" si="141"/>
        <v>52.222329529631359</v>
      </c>
      <c r="BZ95" s="39"/>
    </row>
    <row r="96" spans="5:78" ht="20" customHeight="1" x14ac:dyDescent="0.2">
      <c r="E96" s="29">
        <v>54</v>
      </c>
      <c r="F96" s="22">
        <f t="shared" si="142"/>
        <v>1.0746</v>
      </c>
      <c r="G96" s="22">
        <f t="shared" si="126"/>
        <v>11.054404038171199</v>
      </c>
      <c r="H96" s="46">
        <f t="shared" si="127"/>
        <v>96108.591549295772</v>
      </c>
      <c r="I96" s="35"/>
      <c r="J96" s="31"/>
      <c r="K96" s="32"/>
      <c r="L96" s="3"/>
      <c r="M96" s="3">
        <f t="shared" si="143"/>
        <v>0</v>
      </c>
      <c r="N96" s="3">
        <f t="shared" si="143"/>
        <v>0</v>
      </c>
      <c r="O96" s="3">
        <f t="shared" si="143"/>
        <v>0</v>
      </c>
      <c r="P96" s="18"/>
      <c r="Q96" s="18">
        <f t="shared" si="129"/>
        <v>58.516632751475044</v>
      </c>
      <c r="R96" s="39"/>
      <c r="S96" s="35"/>
      <c r="T96" s="31"/>
      <c r="U96" s="32"/>
      <c r="V96" s="3"/>
      <c r="W96" s="3">
        <f t="shared" si="144"/>
        <v>0</v>
      </c>
      <c r="X96" s="3">
        <f t="shared" si="144"/>
        <v>0</v>
      </c>
      <c r="Y96" s="3">
        <f t="shared" si="144"/>
        <v>0</v>
      </c>
      <c r="Z96" s="18"/>
      <c r="AA96" s="18">
        <f t="shared" si="131"/>
        <v>58.516632751475044</v>
      </c>
      <c r="AB96" s="39"/>
      <c r="AC96" s="35"/>
      <c r="AD96" s="31"/>
      <c r="AE96" s="32"/>
      <c r="AF96" s="3"/>
      <c r="AG96" s="3">
        <f t="shared" si="145"/>
        <v>0</v>
      </c>
      <c r="AH96" s="3">
        <f t="shared" si="145"/>
        <v>0</v>
      </c>
      <c r="AI96" s="3">
        <f t="shared" si="145"/>
        <v>0</v>
      </c>
      <c r="AJ96" s="18"/>
      <c r="AK96" s="18">
        <f t="shared" si="133"/>
        <v>58.516632751475044</v>
      </c>
      <c r="AL96" s="39"/>
      <c r="AM96" s="36"/>
      <c r="AN96" s="32"/>
      <c r="AO96" s="32"/>
      <c r="AP96" s="3"/>
      <c r="AQ96" s="3">
        <f t="shared" si="146"/>
        <v>0</v>
      </c>
      <c r="AR96" s="3">
        <f t="shared" si="146"/>
        <v>0</v>
      </c>
      <c r="AS96" s="3">
        <f t="shared" si="146"/>
        <v>0</v>
      </c>
      <c r="AT96" s="18"/>
      <c r="AU96" s="18">
        <f t="shared" si="135"/>
        <v>58.516632751475044</v>
      </c>
      <c r="AV96" s="39"/>
      <c r="AW96" s="35"/>
      <c r="AX96" s="31"/>
      <c r="AY96" s="32"/>
      <c r="AZ96" s="3"/>
      <c r="BA96" s="3">
        <f t="shared" si="147"/>
        <v>0</v>
      </c>
      <c r="BB96" s="3">
        <f t="shared" si="147"/>
        <v>0</v>
      </c>
      <c r="BC96" s="3">
        <f t="shared" si="147"/>
        <v>0</v>
      </c>
      <c r="BD96" s="18"/>
      <c r="BE96" s="18">
        <f t="shared" si="137"/>
        <v>58.516632751475044</v>
      </c>
      <c r="BF96" s="39"/>
      <c r="BG96" s="35"/>
      <c r="BH96" s="31"/>
      <c r="BI96" s="32"/>
      <c r="BJ96" s="3"/>
      <c r="BK96" s="3">
        <f t="shared" si="148"/>
        <v>0</v>
      </c>
      <c r="BL96" s="3">
        <f t="shared" si="148"/>
        <v>0</v>
      </c>
      <c r="BM96" s="3">
        <f t="shared" si="148"/>
        <v>0</v>
      </c>
      <c r="BN96" s="18"/>
      <c r="BO96" s="18">
        <f t="shared" si="139"/>
        <v>58.516632751475044</v>
      </c>
      <c r="BP96" s="39"/>
      <c r="BQ96" s="35"/>
      <c r="BR96" s="31"/>
      <c r="BS96" s="32"/>
      <c r="BT96" s="3"/>
      <c r="BU96" s="3">
        <f t="shared" si="149"/>
        <v>0</v>
      </c>
      <c r="BV96" s="3">
        <f t="shared" si="149"/>
        <v>0</v>
      </c>
      <c r="BW96" s="3">
        <f t="shared" si="149"/>
        <v>0</v>
      </c>
      <c r="BX96" s="18"/>
      <c r="BY96" s="18">
        <f t="shared" si="141"/>
        <v>58.516632751475044</v>
      </c>
      <c r="BZ96" s="39"/>
    </row>
    <row r="97" spans="5:78" ht="20" customHeight="1" x14ac:dyDescent="0.2">
      <c r="E97" s="29">
        <v>56</v>
      </c>
      <c r="F97" s="22">
        <f t="shared" si="142"/>
        <v>1.1146</v>
      </c>
      <c r="G97" s="23">
        <f t="shared" si="126"/>
        <v>11.465883808808506</v>
      </c>
      <c r="H97" s="47">
        <f t="shared" si="127"/>
        <v>99686.056338028182</v>
      </c>
      <c r="I97" s="36"/>
      <c r="J97" s="32"/>
      <c r="K97" s="32"/>
      <c r="L97" s="3"/>
      <c r="M97" s="3">
        <f t="shared" si="143"/>
        <v>0</v>
      </c>
      <c r="N97" s="3">
        <f t="shared" si="143"/>
        <v>0</v>
      </c>
      <c r="O97" s="3">
        <f t="shared" si="143"/>
        <v>0</v>
      </c>
      <c r="P97" s="18"/>
      <c r="Q97" s="18">
        <f t="shared" si="129"/>
        <v>65.29740689734119</v>
      </c>
      <c r="R97" s="39"/>
      <c r="S97" s="36"/>
      <c r="T97" s="32"/>
      <c r="U97" s="32"/>
      <c r="V97" s="3"/>
      <c r="W97" s="3">
        <f t="shared" si="144"/>
        <v>0</v>
      </c>
      <c r="X97" s="3">
        <f t="shared" si="144"/>
        <v>0</v>
      </c>
      <c r="Y97" s="3">
        <f t="shared" si="144"/>
        <v>0</v>
      </c>
      <c r="Z97" s="18"/>
      <c r="AA97" s="18">
        <f t="shared" si="131"/>
        <v>65.29740689734119</v>
      </c>
      <c r="AB97" s="39"/>
      <c r="AC97" s="36"/>
      <c r="AD97" s="32"/>
      <c r="AE97" s="32"/>
      <c r="AF97" s="3"/>
      <c r="AG97" s="3">
        <f t="shared" si="145"/>
        <v>0</v>
      </c>
      <c r="AH97" s="3">
        <f t="shared" si="145"/>
        <v>0</v>
      </c>
      <c r="AI97" s="3">
        <f t="shared" si="145"/>
        <v>0</v>
      </c>
      <c r="AJ97" s="18"/>
      <c r="AK97" s="18">
        <f t="shared" si="133"/>
        <v>65.29740689734119</v>
      </c>
      <c r="AL97" s="39"/>
      <c r="AM97" s="35"/>
      <c r="AN97" s="31"/>
      <c r="AO97" s="32"/>
      <c r="AP97" s="3"/>
      <c r="AQ97" s="3">
        <f t="shared" si="146"/>
        <v>0</v>
      </c>
      <c r="AR97" s="3">
        <f t="shared" si="146"/>
        <v>0</v>
      </c>
      <c r="AS97" s="3">
        <f t="shared" si="146"/>
        <v>0</v>
      </c>
      <c r="AT97" s="18"/>
      <c r="AU97" s="18">
        <f t="shared" si="135"/>
        <v>65.29740689734119</v>
      </c>
      <c r="AV97" s="39"/>
      <c r="AW97" s="36"/>
      <c r="AX97" s="32"/>
      <c r="AY97" s="32"/>
      <c r="AZ97" s="3"/>
      <c r="BA97" s="3">
        <f t="shared" si="147"/>
        <v>0</v>
      </c>
      <c r="BB97" s="3">
        <f t="shared" si="147"/>
        <v>0</v>
      </c>
      <c r="BC97" s="3">
        <f t="shared" si="147"/>
        <v>0</v>
      </c>
      <c r="BD97" s="18"/>
      <c r="BE97" s="18">
        <f t="shared" si="137"/>
        <v>65.29740689734119</v>
      </c>
      <c r="BF97" s="39"/>
      <c r="BG97" s="36"/>
      <c r="BH97" s="32"/>
      <c r="BI97" s="32"/>
      <c r="BJ97" s="3"/>
      <c r="BK97" s="3">
        <f t="shared" si="148"/>
        <v>0</v>
      </c>
      <c r="BL97" s="3">
        <f t="shared" si="148"/>
        <v>0</v>
      </c>
      <c r="BM97" s="3">
        <f t="shared" si="148"/>
        <v>0</v>
      </c>
      <c r="BN97" s="18"/>
      <c r="BO97" s="18">
        <f t="shared" si="139"/>
        <v>65.29740689734119</v>
      </c>
      <c r="BP97" s="39"/>
      <c r="BQ97" s="36"/>
      <c r="BR97" s="32"/>
      <c r="BS97" s="32"/>
      <c r="BT97" s="3"/>
      <c r="BU97" s="3">
        <f t="shared" si="149"/>
        <v>0</v>
      </c>
      <c r="BV97" s="3">
        <f t="shared" si="149"/>
        <v>0</v>
      </c>
      <c r="BW97" s="3">
        <f t="shared" si="149"/>
        <v>0</v>
      </c>
      <c r="BX97" s="18"/>
      <c r="BY97" s="18">
        <f t="shared" si="141"/>
        <v>65.29740689734119</v>
      </c>
      <c r="BZ97" s="39"/>
    </row>
    <row r="98" spans="5:78" ht="20" customHeight="1" x14ac:dyDescent="0.2">
      <c r="E98" s="29">
        <v>58</v>
      </c>
      <c r="F98" s="22">
        <f t="shared" si="142"/>
        <v>1.1545999999999998</v>
      </c>
      <c r="G98" s="23">
        <f t="shared" si="126"/>
        <v>11.877363579445809</v>
      </c>
      <c r="H98" s="47">
        <f t="shared" si="127"/>
        <v>103263.52112676055</v>
      </c>
      <c r="I98" s="37"/>
      <c r="J98" s="33"/>
      <c r="K98" s="33"/>
      <c r="L98" s="3"/>
      <c r="M98" s="3">
        <f t="shared" si="143"/>
        <v>0</v>
      </c>
      <c r="N98" s="3">
        <f t="shared" si="143"/>
        <v>0</v>
      </c>
      <c r="O98" s="3">
        <f t="shared" si="143"/>
        <v>0</v>
      </c>
      <c r="P98" s="18"/>
      <c r="Q98" s="18">
        <f t="shared" si="129"/>
        <v>72.582759948767929</v>
      </c>
      <c r="R98" s="39"/>
      <c r="S98" s="37"/>
      <c r="T98" s="33"/>
      <c r="U98" s="33"/>
      <c r="V98" s="3"/>
      <c r="W98" s="3">
        <f t="shared" si="144"/>
        <v>0</v>
      </c>
      <c r="X98" s="3">
        <f t="shared" si="144"/>
        <v>0</v>
      </c>
      <c r="Y98" s="3">
        <f t="shared" si="144"/>
        <v>0</v>
      </c>
      <c r="Z98" s="18"/>
      <c r="AA98" s="18">
        <f t="shared" si="131"/>
        <v>72.582759948767929</v>
      </c>
      <c r="AB98" s="39"/>
      <c r="AC98" s="37"/>
      <c r="AD98" s="33"/>
      <c r="AE98" s="33"/>
      <c r="AF98" s="3"/>
      <c r="AG98" s="3">
        <f t="shared" si="145"/>
        <v>0</v>
      </c>
      <c r="AH98" s="3">
        <f t="shared" si="145"/>
        <v>0</v>
      </c>
      <c r="AI98" s="3">
        <f t="shared" si="145"/>
        <v>0</v>
      </c>
      <c r="AJ98" s="18"/>
      <c r="AK98" s="18">
        <f t="shared" si="133"/>
        <v>72.582759948767929</v>
      </c>
      <c r="AL98" s="39"/>
      <c r="AM98" s="36"/>
      <c r="AN98" s="32"/>
      <c r="AO98" s="32"/>
      <c r="AP98" s="3"/>
      <c r="AQ98" s="3">
        <f t="shared" si="146"/>
        <v>0</v>
      </c>
      <c r="AR98" s="3">
        <f t="shared" si="146"/>
        <v>0</v>
      </c>
      <c r="AS98" s="3">
        <f t="shared" si="146"/>
        <v>0</v>
      </c>
      <c r="AT98" s="18"/>
      <c r="AU98" s="18">
        <f t="shared" si="135"/>
        <v>72.582759948767929</v>
      </c>
      <c r="AV98" s="39"/>
      <c r="AW98" s="37"/>
      <c r="AX98" s="33"/>
      <c r="AY98" s="33"/>
      <c r="AZ98" s="3"/>
      <c r="BA98" s="3">
        <f t="shared" si="147"/>
        <v>0</v>
      </c>
      <c r="BB98" s="3">
        <f t="shared" si="147"/>
        <v>0</v>
      </c>
      <c r="BC98" s="3">
        <f t="shared" si="147"/>
        <v>0</v>
      </c>
      <c r="BD98" s="18"/>
      <c r="BE98" s="18">
        <f t="shared" si="137"/>
        <v>72.582759948767929</v>
      </c>
      <c r="BF98" s="39"/>
      <c r="BG98" s="37"/>
      <c r="BH98" s="33"/>
      <c r="BI98" s="33"/>
      <c r="BJ98" s="3"/>
      <c r="BK98" s="3">
        <f t="shared" si="148"/>
        <v>0</v>
      </c>
      <c r="BL98" s="3">
        <f t="shared" si="148"/>
        <v>0</v>
      </c>
      <c r="BM98" s="3">
        <f t="shared" si="148"/>
        <v>0</v>
      </c>
      <c r="BN98" s="18"/>
      <c r="BO98" s="18">
        <f t="shared" si="139"/>
        <v>72.582759948767929</v>
      </c>
      <c r="BP98" s="39"/>
      <c r="BQ98" s="37"/>
      <c r="BR98" s="33"/>
      <c r="BS98" s="33"/>
      <c r="BT98" s="3"/>
      <c r="BU98" s="3">
        <f t="shared" si="149"/>
        <v>0</v>
      </c>
      <c r="BV98" s="3">
        <f t="shared" si="149"/>
        <v>0</v>
      </c>
      <c r="BW98" s="3">
        <f t="shared" si="149"/>
        <v>0</v>
      </c>
      <c r="BX98" s="18"/>
      <c r="BY98" s="18">
        <f t="shared" si="141"/>
        <v>72.582759948767929</v>
      </c>
      <c r="BZ98" s="39"/>
    </row>
    <row r="99" spans="5:78" ht="20" customHeight="1" x14ac:dyDescent="0.2">
      <c r="E99" s="29">
        <v>60</v>
      </c>
      <c r="F99" s="22">
        <f t="shared" si="142"/>
        <v>1.1945999999999999</v>
      </c>
      <c r="G99" s="23">
        <f t="shared" si="126"/>
        <v>12.288843350083114</v>
      </c>
      <c r="H99" s="47">
        <f t="shared" si="127"/>
        <v>106840.98591549294</v>
      </c>
      <c r="I99" s="37"/>
      <c r="J99" s="33"/>
      <c r="K99" s="33"/>
      <c r="L99" s="3"/>
      <c r="M99" s="3">
        <f t="shared" si="143"/>
        <v>0</v>
      </c>
      <c r="N99" s="3">
        <f t="shared" si="143"/>
        <v>0</v>
      </c>
      <c r="O99" s="3">
        <f t="shared" si="143"/>
        <v>0</v>
      </c>
      <c r="P99" s="18"/>
      <c r="Q99" s="18">
        <f t="shared" si="129"/>
        <v>80.390799887293483</v>
      </c>
      <c r="R99" s="39"/>
      <c r="S99" s="37"/>
      <c r="T99" s="33"/>
      <c r="U99" s="33"/>
      <c r="V99" s="3"/>
      <c r="W99" s="3">
        <f t="shared" si="144"/>
        <v>0</v>
      </c>
      <c r="X99" s="3">
        <f t="shared" si="144"/>
        <v>0</v>
      </c>
      <c r="Y99" s="3">
        <f t="shared" si="144"/>
        <v>0</v>
      </c>
      <c r="Z99" s="18"/>
      <c r="AA99" s="18">
        <f t="shared" si="131"/>
        <v>80.390799887293483</v>
      </c>
      <c r="AB99" s="39"/>
      <c r="AC99" s="37"/>
      <c r="AD99" s="33"/>
      <c r="AE99" s="33"/>
      <c r="AF99" s="3"/>
      <c r="AG99" s="3">
        <f t="shared" si="145"/>
        <v>0</v>
      </c>
      <c r="AH99" s="3">
        <f t="shared" si="145"/>
        <v>0</v>
      </c>
      <c r="AI99" s="3">
        <f t="shared" si="145"/>
        <v>0</v>
      </c>
      <c r="AJ99" s="18"/>
      <c r="AK99" s="18">
        <f t="shared" si="133"/>
        <v>80.390799887293483</v>
      </c>
      <c r="AL99" s="39"/>
      <c r="AM99" s="37"/>
      <c r="AN99" s="33"/>
      <c r="AO99" s="33"/>
      <c r="AP99" s="3"/>
      <c r="AQ99" s="3">
        <f t="shared" si="146"/>
        <v>0</v>
      </c>
      <c r="AR99" s="3">
        <f t="shared" si="146"/>
        <v>0</v>
      </c>
      <c r="AS99" s="3">
        <f t="shared" si="146"/>
        <v>0</v>
      </c>
      <c r="AT99" s="18"/>
      <c r="AU99" s="18">
        <f t="shared" si="135"/>
        <v>80.390799887293483</v>
      </c>
      <c r="AV99" s="39"/>
      <c r="AW99" s="37"/>
      <c r="AX99" s="33"/>
      <c r="AY99" s="33"/>
      <c r="AZ99" s="3"/>
      <c r="BA99" s="3">
        <f t="shared" si="147"/>
        <v>0</v>
      </c>
      <c r="BB99" s="3">
        <f t="shared" si="147"/>
        <v>0</v>
      </c>
      <c r="BC99" s="3">
        <f t="shared" si="147"/>
        <v>0</v>
      </c>
      <c r="BD99" s="18"/>
      <c r="BE99" s="18">
        <f t="shared" si="137"/>
        <v>80.390799887293483</v>
      </c>
      <c r="BF99" s="39"/>
      <c r="BG99" s="37"/>
      <c r="BH99" s="33"/>
      <c r="BI99" s="33"/>
      <c r="BJ99" s="3"/>
      <c r="BK99" s="3">
        <f t="shared" si="148"/>
        <v>0</v>
      </c>
      <c r="BL99" s="3">
        <f t="shared" si="148"/>
        <v>0</v>
      </c>
      <c r="BM99" s="3">
        <f t="shared" si="148"/>
        <v>0</v>
      </c>
      <c r="BN99" s="18"/>
      <c r="BO99" s="18">
        <f t="shared" si="139"/>
        <v>80.390799887293483</v>
      </c>
      <c r="BP99" s="39"/>
      <c r="BQ99" s="37"/>
      <c r="BR99" s="33"/>
      <c r="BS99" s="33"/>
      <c r="BT99" s="3"/>
      <c r="BU99" s="3">
        <f t="shared" si="149"/>
        <v>0</v>
      </c>
      <c r="BV99" s="3">
        <f t="shared" si="149"/>
        <v>0</v>
      </c>
      <c r="BW99" s="3">
        <f t="shared" si="149"/>
        <v>0</v>
      </c>
      <c r="BX99" s="18"/>
      <c r="BY99" s="18">
        <f t="shared" si="141"/>
        <v>80.390799887293483</v>
      </c>
      <c r="BZ99" s="39"/>
    </row>
    <row r="100" spans="5:78" ht="20" customHeight="1" x14ac:dyDescent="0.2">
      <c r="E100" s="29">
        <v>62</v>
      </c>
      <c r="F100" s="22">
        <f t="shared" si="142"/>
        <v>1.2345999999999999</v>
      </c>
      <c r="G100" s="23">
        <f t="shared" si="126"/>
        <v>12.700323120720419</v>
      </c>
      <c r="H100" s="47">
        <f t="shared" si="127"/>
        <v>110418.45070422534</v>
      </c>
      <c r="I100" s="37"/>
      <c r="J100" s="33"/>
      <c r="K100" s="33"/>
      <c r="L100" s="3"/>
      <c r="M100" s="3">
        <f t="shared" si="143"/>
        <v>0</v>
      </c>
      <c r="N100" s="3">
        <f t="shared" si="143"/>
        <v>0</v>
      </c>
      <c r="O100" s="3">
        <f t="shared" si="143"/>
        <v>0</v>
      </c>
      <c r="P100" s="18"/>
      <c r="Q100" s="18">
        <f t="shared" si="129"/>
        <v>88.739634694455987</v>
      </c>
      <c r="R100" s="39"/>
      <c r="S100" s="37"/>
      <c r="T100" s="33"/>
      <c r="U100" s="33"/>
      <c r="V100" s="3"/>
      <c r="W100" s="3">
        <f t="shared" si="144"/>
        <v>0</v>
      </c>
      <c r="X100" s="3">
        <f t="shared" si="144"/>
        <v>0</v>
      </c>
      <c r="Y100" s="3">
        <f t="shared" si="144"/>
        <v>0</v>
      </c>
      <c r="Z100" s="18"/>
      <c r="AA100" s="18">
        <f t="shared" si="131"/>
        <v>88.739634694455987</v>
      </c>
      <c r="AB100" s="39"/>
      <c r="AC100" s="37"/>
      <c r="AD100" s="33"/>
      <c r="AE100" s="33"/>
      <c r="AF100" s="3"/>
      <c r="AG100" s="3">
        <f t="shared" si="145"/>
        <v>0</v>
      </c>
      <c r="AH100" s="3">
        <f t="shared" si="145"/>
        <v>0</v>
      </c>
      <c r="AI100" s="3">
        <f t="shared" si="145"/>
        <v>0</v>
      </c>
      <c r="AJ100" s="18"/>
      <c r="AK100" s="18">
        <f t="shared" si="133"/>
        <v>88.739634694455987</v>
      </c>
      <c r="AL100" s="39"/>
      <c r="AM100" s="37"/>
      <c r="AN100" s="33"/>
      <c r="AO100" s="33"/>
      <c r="AP100" s="3"/>
      <c r="AQ100" s="3">
        <f t="shared" si="146"/>
        <v>0</v>
      </c>
      <c r="AR100" s="3">
        <f t="shared" si="146"/>
        <v>0</v>
      </c>
      <c r="AS100" s="3">
        <f t="shared" si="146"/>
        <v>0</v>
      </c>
      <c r="AT100" s="18"/>
      <c r="AU100" s="18">
        <f t="shared" si="135"/>
        <v>88.739634694455987</v>
      </c>
      <c r="AV100" s="39"/>
      <c r="AW100" s="37"/>
      <c r="AX100" s="33"/>
      <c r="AY100" s="33"/>
      <c r="AZ100" s="3"/>
      <c r="BA100" s="3">
        <f t="shared" si="147"/>
        <v>0</v>
      </c>
      <c r="BB100" s="3">
        <f t="shared" si="147"/>
        <v>0</v>
      </c>
      <c r="BC100" s="3">
        <f t="shared" si="147"/>
        <v>0</v>
      </c>
      <c r="BD100" s="18"/>
      <c r="BE100" s="18">
        <f t="shared" si="137"/>
        <v>88.739634694455987</v>
      </c>
      <c r="BF100" s="39"/>
      <c r="BG100" s="37"/>
      <c r="BH100" s="33"/>
      <c r="BI100" s="33"/>
      <c r="BJ100" s="3"/>
      <c r="BK100" s="3">
        <f t="shared" si="148"/>
        <v>0</v>
      </c>
      <c r="BL100" s="3">
        <f t="shared" si="148"/>
        <v>0</v>
      </c>
      <c r="BM100" s="3">
        <f t="shared" si="148"/>
        <v>0</v>
      </c>
      <c r="BN100" s="18"/>
      <c r="BO100" s="18">
        <f t="shared" si="139"/>
        <v>88.739634694455987</v>
      </c>
      <c r="BP100" s="39"/>
      <c r="BQ100" s="37"/>
      <c r="BR100" s="33"/>
      <c r="BS100" s="33"/>
      <c r="BT100" s="3"/>
      <c r="BU100" s="3">
        <f t="shared" si="149"/>
        <v>0</v>
      </c>
      <c r="BV100" s="3">
        <f t="shared" si="149"/>
        <v>0</v>
      </c>
      <c r="BW100" s="3">
        <f t="shared" si="149"/>
        <v>0</v>
      </c>
      <c r="BX100" s="18"/>
      <c r="BY100" s="18">
        <f t="shared" si="141"/>
        <v>88.739634694455987</v>
      </c>
      <c r="BZ100" s="39"/>
    </row>
    <row r="101" spans="5:78" ht="20" customHeight="1" x14ac:dyDescent="0.2">
      <c r="E101" s="29">
        <v>64</v>
      </c>
      <c r="F101" s="22">
        <f t="shared" si="142"/>
        <v>1.2746</v>
      </c>
      <c r="G101" s="23">
        <f t="shared" si="126"/>
        <v>13.111802891357724</v>
      </c>
      <c r="H101" s="47">
        <f t="shared" si="127"/>
        <v>113995.91549295773</v>
      </c>
      <c r="I101" s="37"/>
      <c r="J101" s="33"/>
      <c r="K101" s="33"/>
      <c r="L101" s="3"/>
      <c r="M101" s="3">
        <f t="shared" si="143"/>
        <v>0</v>
      </c>
      <c r="N101" s="3">
        <f t="shared" si="143"/>
        <v>0</v>
      </c>
      <c r="O101" s="3">
        <f t="shared" si="143"/>
        <v>0</v>
      </c>
      <c r="P101" s="18"/>
      <c r="Q101" s="18">
        <f t="shared" si="129"/>
        <v>97.647372351793592</v>
      </c>
      <c r="R101" s="39"/>
      <c r="S101" s="37"/>
      <c r="T101" s="33"/>
      <c r="U101" s="33"/>
      <c r="V101" s="3"/>
      <c r="W101" s="3">
        <f t="shared" si="144"/>
        <v>0</v>
      </c>
      <c r="X101" s="3">
        <f t="shared" si="144"/>
        <v>0</v>
      </c>
      <c r="Y101" s="3">
        <f t="shared" si="144"/>
        <v>0</v>
      </c>
      <c r="Z101" s="18"/>
      <c r="AA101" s="18">
        <f t="shared" si="131"/>
        <v>97.647372351793592</v>
      </c>
      <c r="AB101" s="39"/>
      <c r="AC101" s="37"/>
      <c r="AD101" s="33"/>
      <c r="AE101" s="33"/>
      <c r="AF101" s="3"/>
      <c r="AG101" s="3">
        <f t="shared" si="145"/>
        <v>0</v>
      </c>
      <c r="AH101" s="3">
        <f t="shared" si="145"/>
        <v>0</v>
      </c>
      <c r="AI101" s="3">
        <f t="shared" si="145"/>
        <v>0</v>
      </c>
      <c r="AJ101" s="18"/>
      <c r="AK101" s="18">
        <f t="shared" si="133"/>
        <v>97.647372351793592</v>
      </c>
      <c r="AL101" s="39"/>
      <c r="AM101" s="37"/>
      <c r="AN101" s="33"/>
      <c r="AO101" s="33"/>
      <c r="AP101" s="3"/>
      <c r="AQ101" s="3">
        <f t="shared" si="146"/>
        <v>0</v>
      </c>
      <c r="AR101" s="3">
        <f t="shared" si="146"/>
        <v>0</v>
      </c>
      <c r="AS101" s="3">
        <f t="shared" si="146"/>
        <v>0</v>
      </c>
      <c r="AT101" s="18"/>
      <c r="AU101" s="18">
        <f t="shared" si="135"/>
        <v>97.647372351793592</v>
      </c>
      <c r="AV101" s="39"/>
      <c r="AW101" s="37"/>
      <c r="AX101" s="33"/>
      <c r="AY101" s="33"/>
      <c r="AZ101" s="3"/>
      <c r="BA101" s="3">
        <f t="shared" si="147"/>
        <v>0</v>
      </c>
      <c r="BB101" s="3">
        <f t="shared" si="147"/>
        <v>0</v>
      </c>
      <c r="BC101" s="3">
        <f t="shared" si="147"/>
        <v>0</v>
      </c>
      <c r="BD101" s="18"/>
      <c r="BE101" s="18">
        <f t="shared" si="137"/>
        <v>97.647372351793592</v>
      </c>
      <c r="BF101" s="39"/>
      <c r="BG101" s="37"/>
      <c r="BH101" s="33"/>
      <c r="BI101" s="33"/>
      <c r="BJ101" s="3"/>
      <c r="BK101" s="3">
        <f t="shared" si="148"/>
        <v>0</v>
      </c>
      <c r="BL101" s="3">
        <f t="shared" si="148"/>
        <v>0</v>
      </c>
      <c r="BM101" s="3">
        <f t="shared" si="148"/>
        <v>0</v>
      </c>
      <c r="BN101" s="18"/>
      <c r="BO101" s="18">
        <f t="shared" si="139"/>
        <v>97.647372351793592</v>
      </c>
      <c r="BP101" s="39"/>
      <c r="BQ101" s="37"/>
      <c r="BR101" s="33"/>
      <c r="BS101" s="33"/>
      <c r="BT101" s="3"/>
      <c r="BU101" s="3">
        <f t="shared" si="149"/>
        <v>0</v>
      </c>
      <c r="BV101" s="3">
        <f t="shared" si="149"/>
        <v>0</v>
      </c>
      <c r="BW101" s="3">
        <f t="shared" si="149"/>
        <v>0</v>
      </c>
      <c r="BX101" s="18"/>
      <c r="BY101" s="18">
        <f t="shared" si="141"/>
        <v>97.647372351793592</v>
      </c>
      <c r="BZ101" s="39"/>
    </row>
    <row r="102" spans="5:78" ht="20" customHeight="1" thickBot="1" x14ac:dyDescent="0.25">
      <c r="E102" s="48">
        <v>66</v>
      </c>
      <c r="F102" s="25">
        <f t="shared" si="142"/>
        <v>1.3146</v>
      </c>
      <c r="G102" s="26">
        <f t="shared" si="126"/>
        <v>13.523282661995031</v>
      </c>
      <c r="H102" s="49">
        <f t="shared" si="127"/>
        <v>117573.38028169014</v>
      </c>
      <c r="I102" s="38"/>
      <c r="J102" s="34"/>
      <c r="K102" s="34"/>
      <c r="L102" s="41"/>
      <c r="M102" s="41">
        <f t="shared" si="143"/>
        <v>0</v>
      </c>
      <c r="N102" s="41">
        <f t="shared" si="143"/>
        <v>0</v>
      </c>
      <c r="O102" s="41">
        <f t="shared" si="143"/>
        <v>0</v>
      </c>
      <c r="P102" s="40"/>
      <c r="Q102" s="40">
        <f t="shared" si="129"/>
        <v>107.13212084084438</v>
      </c>
      <c r="R102" s="42"/>
      <c r="S102" s="38"/>
      <c r="T102" s="34"/>
      <c r="U102" s="34"/>
      <c r="V102" s="41"/>
      <c r="W102" s="41">
        <f t="shared" si="144"/>
        <v>0</v>
      </c>
      <c r="X102" s="41">
        <f t="shared" si="144"/>
        <v>0</v>
      </c>
      <c r="Y102" s="41">
        <f t="shared" si="144"/>
        <v>0</v>
      </c>
      <c r="Z102" s="40"/>
      <c r="AA102" s="40">
        <f t="shared" si="131"/>
        <v>107.13212084084438</v>
      </c>
      <c r="AB102" s="42"/>
      <c r="AC102" s="38"/>
      <c r="AD102" s="34"/>
      <c r="AE102" s="34"/>
      <c r="AF102" s="41"/>
      <c r="AG102" s="41">
        <f t="shared" si="145"/>
        <v>0</v>
      </c>
      <c r="AH102" s="41">
        <f t="shared" si="145"/>
        <v>0</v>
      </c>
      <c r="AI102" s="41">
        <f t="shared" si="145"/>
        <v>0</v>
      </c>
      <c r="AJ102" s="40"/>
      <c r="AK102" s="40">
        <f t="shared" si="133"/>
        <v>107.13212084084438</v>
      </c>
      <c r="AL102" s="42"/>
      <c r="AM102" s="38"/>
      <c r="AN102" s="34"/>
      <c r="AO102" s="34"/>
      <c r="AP102" s="41"/>
      <c r="AQ102" s="41">
        <f t="shared" si="146"/>
        <v>0</v>
      </c>
      <c r="AR102" s="41">
        <f t="shared" si="146"/>
        <v>0</v>
      </c>
      <c r="AS102" s="41">
        <f t="shared" si="146"/>
        <v>0</v>
      </c>
      <c r="AT102" s="40"/>
      <c r="AU102" s="40">
        <f t="shared" si="135"/>
        <v>107.13212084084438</v>
      </c>
      <c r="AV102" s="42"/>
      <c r="AW102" s="38"/>
      <c r="AX102" s="34"/>
      <c r="AY102" s="34"/>
      <c r="AZ102" s="41"/>
      <c r="BA102" s="41">
        <f t="shared" si="147"/>
        <v>0</v>
      </c>
      <c r="BB102" s="41">
        <f t="shared" si="147"/>
        <v>0</v>
      </c>
      <c r="BC102" s="41">
        <f t="shared" si="147"/>
        <v>0</v>
      </c>
      <c r="BD102" s="40"/>
      <c r="BE102" s="40">
        <f t="shared" si="137"/>
        <v>107.13212084084438</v>
      </c>
      <c r="BF102" s="42"/>
      <c r="BG102" s="38"/>
      <c r="BH102" s="34"/>
      <c r="BI102" s="34"/>
      <c r="BJ102" s="41"/>
      <c r="BK102" s="41">
        <f t="shared" si="148"/>
        <v>0</v>
      </c>
      <c r="BL102" s="41">
        <f t="shared" si="148"/>
        <v>0</v>
      </c>
      <c r="BM102" s="41">
        <f t="shared" si="148"/>
        <v>0</v>
      </c>
      <c r="BN102" s="40"/>
      <c r="BO102" s="40">
        <f t="shared" si="139"/>
        <v>107.13212084084438</v>
      </c>
      <c r="BP102" s="42"/>
      <c r="BQ102" s="38"/>
      <c r="BR102" s="34"/>
      <c r="BS102" s="34"/>
      <c r="BT102" s="41"/>
      <c r="BU102" s="41">
        <f t="shared" si="149"/>
        <v>0</v>
      </c>
      <c r="BV102" s="41">
        <f t="shared" si="149"/>
        <v>0</v>
      </c>
      <c r="BW102" s="41">
        <f t="shared" si="149"/>
        <v>0</v>
      </c>
      <c r="BX102" s="40"/>
      <c r="BY102" s="40">
        <f t="shared" si="141"/>
        <v>107.13212084084438</v>
      </c>
      <c r="BZ102" s="42"/>
    </row>
  </sheetData>
  <mergeCells count="47">
    <mergeCell ref="BQ75:BU75"/>
    <mergeCell ref="BV75:BW75"/>
    <mergeCell ref="BY75:BZ75"/>
    <mergeCell ref="AM75:AQ75"/>
    <mergeCell ref="AR75:AS75"/>
    <mergeCell ref="AW75:BA75"/>
    <mergeCell ref="BB75:BC75"/>
    <mergeCell ref="BG75:BK75"/>
    <mergeCell ref="BL75:BM75"/>
    <mergeCell ref="BL40:BM40"/>
    <mergeCell ref="BQ40:BU40"/>
    <mergeCell ref="BV40:BW40"/>
    <mergeCell ref="E75:H75"/>
    <mergeCell ref="I75:M75"/>
    <mergeCell ref="N75:O75"/>
    <mergeCell ref="S75:W75"/>
    <mergeCell ref="X75:Y75"/>
    <mergeCell ref="AC75:AG75"/>
    <mergeCell ref="AH75:AI75"/>
    <mergeCell ref="AH40:AI40"/>
    <mergeCell ref="AM40:AQ40"/>
    <mergeCell ref="AR40:AS40"/>
    <mergeCell ref="AW40:BA40"/>
    <mergeCell ref="BB40:BC40"/>
    <mergeCell ref="BG40:BK40"/>
    <mergeCell ref="BL1:BM1"/>
    <mergeCell ref="BQ1:BU1"/>
    <mergeCell ref="BV1:BW1"/>
    <mergeCell ref="BY1:BZ1"/>
    <mergeCell ref="E40:H40"/>
    <mergeCell ref="I40:M40"/>
    <mergeCell ref="N40:O40"/>
    <mergeCell ref="S40:W40"/>
    <mergeCell ref="X40:Y40"/>
    <mergeCell ref="AC40:AG40"/>
    <mergeCell ref="AH1:AI1"/>
    <mergeCell ref="AM1:AQ1"/>
    <mergeCell ref="AR1:AS1"/>
    <mergeCell ref="AW1:BA1"/>
    <mergeCell ref="BB1:BC1"/>
    <mergeCell ref="BG1:BK1"/>
    <mergeCell ref="AC1:AG1"/>
    <mergeCell ref="E1:H1"/>
    <mergeCell ref="I1:M1"/>
    <mergeCell ref="N1:O1"/>
    <mergeCell ref="S1:W1"/>
    <mergeCell ref="X1:Y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BZ102"/>
  <sheetViews>
    <sheetView topLeftCell="A55" zoomScale="70" zoomScaleNormal="70" zoomScalePageLayoutView="70" workbookViewId="0">
      <selection activeCell="E74" sqref="E74"/>
    </sheetView>
  </sheetViews>
  <sheetFormatPr baseColWidth="10" defaultColWidth="8.6640625" defaultRowHeight="20" customHeight="1" x14ac:dyDescent="0.2"/>
  <cols>
    <col min="1" max="1" width="6.33203125" style="1" customWidth="1"/>
    <col min="2" max="2" width="21.6640625" style="1" customWidth="1"/>
    <col min="3" max="3" width="12.6640625" style="1" customWidth="1"/>
    <col min="4" max="4" width="8.6640625" style="1"/>
    <col min="5" max="5" width="18.6640625" style="1" customWidth="1"/>
    <col min="6" max="16" width="11.1640625" style="1" customWidth="1"/>
    <col min="17" max="17" width="13.5" style="1" customWidth="1"/>
    <col min="18" max="26" width="11.1640625" style="1" customWidth="1"/>
    <col min="27" max="27" width="12.33203125" style="1" customWidth="1"/>
    <col min="28" max="36" width="11.1640625" style="1" customWidth="1"/>
    <col min="37" max="37" width="13.33203125" style="1" customWidth="1"/>
    <col min="38" max="46" width="11.1640625" style="1" customWidth="1"/>
    <col min="47" max="47" width="13.6640625" style="1" customWidth="1"/>
    <col min="48" max="56" width="11.1640625" style="1" customWidth="1"/>
    <col min="57" max="57" width="13.5" style="1" customWidth="1"/>
    <col min="58" max="66" width="11.1640625" style="1" customWidth="1"/>
    <col min="67" max="67" width="13.6640625" style="1" customWidth="1"/>
    <col min="68" max="75" width="11.1640625" style="1" customWidth="1"/>
    <col min="76" max="76" width="12.5" style="1" customWidth="1"/>
    <col min="77" max="77" width="12" style="1" customWidth="1"/>
    <col min="78" max="78" width="10.33203125" style="1" customWidth="1"/>
    <col min="79" max="16384" width="8.6640625" style="1"/>
  </cols>
  <sheetData>
    <row r="1" spans="2:78" ht="20" customHeight="1" thickBot="1" x14ac:dyDescent="0.25">
      <c r="B1" s="64" t="s">
        <v>36</v>
      </c>
      <c r="D1" s="2"/>
      <c r="E1" s="77" t="s">
        <v>19</v>
      </c>
      <c r="F1" s="78"/>
      <c r="G1" s="78"/>
      <c r="H1" s="79"/>
      <c r="I1" s="80" t="s">
        <v>21</v>
      </c>
      <c r="J1" s="81"/>
      <c r="K1" s="81"/>
      <c r="L1" s="81"/>
      <c r="M1" s="81"/>
      <c r="N1" s="82">
        <v>0</v>
      </c>
      <c r="O1" s="82"/>
      <c r="P1" s="57"/>
      <c r="Q1" s="57"/>
      <c r="R1" s="58"/>
      <c r="S1" s="75" t="s">
        <v>21</v>
      </c>
      <c r="T1" s="76"/>
      <c r="U1" s="76"/>
      <c r="V1" s="76"/>
      <c r="W1" s="76"/>
      <c r="X1" s="83">
        <v>0.04</v>
      </c>
      <c r="Y1" s="83"/>
      <c r="Z1" s="43"/>
      <c r="AA1" s="43"/>
      <c r="AB1" s="44"/>
      <c r="AC1" s="75" t="s">
        <v>21</v>
      </c>
      <c r="AD1" s="76"/>
      <c r="AE1" s="76"/>
      <c r="AF1" s="76"/>
      <c r="AG1" s="76"/>
      <c r="AH1" s="83">
        <v>0.08</v>
      </c>
      <c r="AI1" s="83"/>
      <c r="AJ1" s="43"/>
      <c r="AK1" s="43"/>
      <c r="AL1" s="44"/>
      <c r="AM1" s="75" t="s">
        <v>21</v>
      </c>
      <c r="AN1" s="76"/>
      <c r="AO1" s="76"/>
      <c r="AP1" s="76"/>
      <c r="AQ1" s="76"/>
      <c r="AR1" s="83">
        <v>0.12</v>
      </c>
      <c r="AS1" s="83"/>
      <c r="AT1" s="43"/>
      <c r="AU1" s="43"/>
      <c r="AV1" s="44"/>
      <c r="AW1" s="75" t="s">
        <v>21</v>
      </c>
      <c r="AX1" s="76"/>
      <c r="AY1" s="76"/>
      <c r="AZ1" s="76"/>
      <c r="BA1" s="76"/>
      <c r="BB1" s="83">
        <v>0.16</v>
      </c>
      <c r="BC1" s="83"/>
      <c r="BD1" s="43"/>
      <c r="BE1" s="43"/>
      <c r="BF1" s="44"/>
      <c r="BG1" s="75" t="s">
        <v>21</v>
      </c>
      <c r="BH1" s="76"/>
      <c r="BI1" s="76"/>
      <c r="BJ1" s="76"/>
      <c r="BK1" s="76"/>
      <c r="BL1" s="83">
        <v>0.2</v>
      </c>
      <c r="BM1" s="83"/>
      <c r="BN1" s="43"/>
      <c r="BO1" s="43"/>
      <c r="BP1" s="44"/>
      <c r="BQ1" s="80" t="s">
        <v>21</v>
      </c>
      <c r="BR1" s="81"/>
      <c r="BS1" s="81"/>
      <c r="BT1" s="81"/>
      <c r="BU1" s="81"/>
      <c r="BV1" s="82">
        <v>0.24</v>
      </c>
      <c r="BW1" s="82"/>
      <c r="BX1" s="57"/>
      <c r="BY1" s="81"/>
      <c r="BZ1" s="84"/>
    </row>
    <row r="2" spans="2:78" ht="20" customHeight="1" x14ac:dyDescent="0.2">
      <c r="B2" s="4" t="s">
        <v>1</v>
      </c>
      <c r="C2" s="5">
        <v>800</v>
      </c>
      <c r="D2" s="2"/>
      <c r="E2" s="24" t="s">
        <v>25</v>
      </c>
      <c r="F2" s="21" t="s">
        <v>27</v>
      </c>
      <c r="G2" s="30" t="s">
        <v>0</v>
      </c>
      <c r="H2" s="45" t="s">
        <v>28</v>
      </c>
      <c r="I2" s="24" t="s">
        <v>29</v>
      </c>
      <c r="J2" s="21" t="s">
        <v>23</v>
      </c>
      <c r="K2" s="21" t="s">
        <v>26</v>
      </c>
      <c r="L2" s="30" t="s">
        <v>18</v>
      </c>
      <c r="M2" s="21" t="s">
        <v>30</v>
      </c>
      <c r="N2" s="21" t="s">
        <v>31</v>
      </c>
      <c r="O2" s="21" t="s">
        <v>32</v>
      </c>
      <c r="P2" s="21" t="s">
        <v>20</v>
      </c>
      <c r="Q2" s="55" t="s">
        <v>34</v>
      </c>
      <c r="R2" s="56" t="s">
        <v>33</v>
      </c>
      <c r="S2" s="24" t="s">
        <v>9</v>
      </c>
      <c r="T2" s="21" t="s">
        <v>23</v>
      </c>
      <c r="U2" s="21" t="s">
        <v>26</v>
      </c>
      <c r="V2" s="30" t="s">
        <v>18</v>
      </c>
      <c r="W2" s="21" t="s">
        <v>30</v>
      </c>
      <c r="X2" s="21" t="s">
        <v>31</v>
      </c>
      <c r="Y2" s="21" t="s">
        <v>32</v>
      </c>
      <c r="Z2" s="21" t="s">
        <v>20</v>
      </c>
      <c r="AA2" s="55" t="s">
        <v>34</v>
      </c>
      <c r="AB2" s="56" t="s">
        <v>33</v>
      </c>
      <c r="AC2" s="24" t="s">
        <v>10</v>
      </c>
      <c r="AD2" s="21" t="s">
        <v>23</v>
      </c>
      <c r="AE2" s="21" t="s">
        <v>26</v>
      </c>
      <c r="AF2" s="30" t="s">
        <v>18</v>
      </c>
      <c r="AG2" s="21" t="s">
        <v>30</v>
      </c>
      <c r="AH2" s="21" t="s">
        <v>31</v>
      </c>
      <c r="AI2" s="21" t="s">
        <v>32</v>
      </c>
      <c r="AJ2" s="21" t="s">
        <v>20</v>
      </c>
      <c r="AK2" s="55" t="s">
        <v>34</v>
      </c>
      <c r="AL2" s="56" t="s">
        <v>33</v>
      </c>
      <c r="AM2" s="24" t="s">
        <v>11</v>
      </c>
      <c r="AN2" s="21" t="s">
        <v>23</v>
      </c>
      <c r="AO2" s="21" t="s">
        <v>26</v>
      </c>
      <c r="AP2" s="30" t="s">
        <v>18</v>
      </c>
      <c r="AQ2" s="21" t="s">
        <v>30</v>
      </c>
      <c r="AR2" s="21" t="s">
        <v>31</v>
      </c>
      <c r="AS2" s="21" t="s">
        <v>32</v>
      </c>
      <c r="AT2" s="21" t="s">
        <v>20</v>
      </c>
      <c r="AU2" s="55" t="s">
        <v>34</v>
      </c>
      <c r="AV2" s="56" t="s">
        <v>33</v>
      </c>
      <c r="AW2" s="24" t="s">
        <v>12</v>
      </c>
      <c r="AX2" s="21" t="s">
        <v>23</v>
      </c>
      <c r="AY2" s="21" t="s">
        <v>26</v>
      </c>
      <c r="AZ2" s="30" t="s">
        <v>18</v>
      </c>
      <c r="BA2" s="21" t="s">
        <v>30</v>
      </c>
      <c r="BB2" s="21" t="s">
        <v>31</v>
      </c>
      <c r="BC2" s="21" t="s">
        <v>32</v>
      </c>
      <c r="BD2" s="21" t="s">
        <v>20</v>
      </c>
      <c r="BE2" s="55" t="s">
        <v>34</v>
      </c>
      <c r="BF2" s="56" t="s">
        <v>33</v>
      </c>
      <c r="BG2" s="24" t="s">
        <v>13</v>
      </c>
      <c r="BH2" s="21" t="s">
        <v>23</v>
      </c>
      <c r="BI2" s="21" t="s">
        <v>26</v>
      </c>
      <c r="BJ2" s="30" t="s">
        <v>18</v>
      </c>
      <c r="BK2" s="21" t="s">
        <v>30</v>
      </c>
      <c r="BL2" s="21" t="s">
        <v>31</v>
      </c>
      <c r="BM2" s="21" t="s">
        <v>32</v>
      </c>
      <c r="BN2" s="21" t="s">
        <v>20</v>
      </c>
      <c r="BO2" s="55" t="s">
        <v>34</v>
      </c>
      <c r="BP2" s="56" t="s">
        <v>33</v>
      </c>
      <c r="BQ2" s="59" t="s">
        <v>14</v>
      </c>
      <c r="BR2" s="60" t="s">
        <v>23</v>
      </c>
      <c r="BS2" s="60" t="s">
        <v>26</v>
      </c>
      <c r="BT2" s="61" t="s">
        <v>18</v>
      </c>
      <c r="BU2" s="60" t="s">
        <v>30</v>
      </c>
      <c r="BV2" s="60" t="s">
        <v>31</v>
      </c>
      <c r="BW2" s="60" t="s">
        <v>32</v>
      </c>
      <c r="BX2" s="60" t="s">
        <v>20</v>
      </c>
      <c r="BY2" s="62" t="s">
        <v>34</v>
      </c>
      <c r="BZ2" s="63" t="s">
        <v>33</v>
      </c>
    </row>
    <row r="3" spans="2:78" ht="20" customHeight="1" x14ac:dyDescent="0.4">
      <c r="B3" s="6" t="s">
        <v>24</v>
      </c>
      <c r="C3" s="7">
        <v>20.5</v>
      </c>
      <c r="D3" s="2"/>
      <c r="E3" s="29">
        <v>16</v>
      </c>
      <c r="F3" s="21">
        <v>0.31459999999999999</v>
      </c>
      <c r="G3" s="22">
        <f t="shared" ref="G3:G28" si="0">F3/$C$14/$C$7</f>
        <v>2.802707964962837</v>
      </c>
      <c r="H3" s="46">
        <f t="shared" ref="H3:H28" si="1">F3*$C$7/$C$5</f>
        <v>28136.760563380281</v>
      </c>
      <c r="I3" s="50"/>
      <c r="J3" s="51"/>
      <c r="K3" s="51"/>
      <c r="L3" s="51">
        <f t="shared" ref="L3:L28" si="2">K3/$C$14</f>
        <v>0</v>
      </c>
      <c r="M3" s="51">
        <f t="shared" ref="M3:M28" si="3">4*PI()^2*$C$13*SQRT($C$11*$C$2)*($C$7*I3*K3)^2</f>
        <v>0</v>
      </c>
      <c r="N3" s="51">
        <f t="shared" ref="N3:N28" si="4">4*PI()^2*N$1*SQRT($C$11*$C$2)*($C$7*I3*K3)^2</f>
        <v>0</v>
      </c>
      <c r="O3" s="51">
        <f t="shared" ref="O3:O4" si="5">M3+N3</f>
        <v>0</v>
      </c>
      <c r="P3" s="52">
        <f t="shared" ref="P3:P28" si="6">2*PI()^2*N$1*2*SQRT($C$2*$C$11)*J3*$C$7^2*K3^2/SQRT(2)</f>
        <v>0</v>
      </c>
      <c r="Q3" s="52">
        <f t="shared" ref="Q3:Q4" si="7">0.5926*0.5*$C$6*$F3^3*($C$7*I3*2+$C$7)*$C$8</f>
        <v>0.73415029539708421</v>
      </c>
      <c r="R3" s="53">
        <f t="shared" ref="R3:R4" si="8">N3/Q3</f>
        <v>0</v>
      </c>
      <c r="S3" s="50"/>
      <c r="T3" s="51"/>
      <c r="U3" s="51"/>
      <c r="V3" s="3">
        <f t="shared" ref="V3:V28" si="9">U3/$C$14</f>
        <v>0</v>
      </c>
      <c r="W3" s="3">
        <f t="shared" ref="W3:W28" si="10">4*PI()^2*$C$13*SQRT($C$11*$C$2)*($C$7*S3*U3)^2</f>
        <v>0</v>
      </c>
      <c r="X3" s="3">
        <f t="shared" ref="X3:X28" si="11">4*PI()^2*X$1*SQRT($C$11*$C$2)*($C$7*S3*U3)^2</f>
        <v>0</v>
      </c>
      <c r="Y3" s="3">
        <f t="shared" ref="Y3:Y4" si="12">W3+X3</f>
        <v>0</v>
      </c>
      <c r="Z3" s="18">
        <f t="shared" ref="Z3:Z28" si="13">2*PI()^2*X$1*2*SQRT($C$2*$C$11)*T3*$C$7^2*U3^2/SQRT(2)</f>
        <v>0</v>
      </c>
      <c r="AA3" s="18">
        <f t="shared" ref="AA3:AA4" si="14">0.5926*0.5*$C$6*$F3^3*($C$7*S3*2+$C$7)*$C$8</f>
        <v>0.73415029539708421</v>
      </c>
      <c r="AB3" s="39">
        <f t="shared" ref="AB3:AB4" si="15">X3/AA3</f>
        <v>0</v>
      </c>
      <c r="AC3" s="54"/>
      <c r="AD3" s="3"/>
      <c r="AE3" s="3"/>
      <c r="AF3" s="3">
        <f t="shared" ref="AF3:AF28" si="16">AE3/$C$14</f>
        <v>0</v>
      </c>
      <c r="AG3" s="3">
        <f t="shared" ref="AG3:AG28" si="17">4*PI()^2*$C$13*SQRT($C$11*$C$2)*($C$7*AC3*AE3)^2</f>
        <v>0</v>
      </c>
      <c r="AH3" s="3">
        <f t="shared" ref="AH3:AH28" si="18">4*PI()^2*AH$1*SQRT($C$11*$C$2)*($C$7*AC3*AE3)^2</f>
        <v>0</v>
      </c>
      <c r="AI3" s="3">
        <f t="shared" ref="AI3:AI4" si="19">AG3+AH3</f>
        <v>0</v>
      </c>
      <c r="AJ3" s="18">
        <f t="shared" ref="AJ3:AJ28" si="20">2*PI()^2*AH$1*2*SQRT($C$2*$C$11)*AD3*$C$7^2*AE3^2/SQRT(2)</f>
        <v>0</v>
      </c>
      <c r="AK3" s="18">
        <f t="shared" ref="AK3:AK4" si="21">0.5926*0.5*$C$6*$F3^3*($C$7*AC3*2+$C$7)*$C$8</f>
        <v>0.73415029539708421</v>
      </c>
      <c r="AL3" s="39">
        <f t="shared" ref="AL3:AL4" si="22">AH3/AK3</f>
        <v>0</v>
      </c>
      <c r="AM3" s="54"/>
      <c r="AN3" s="3"/>
      <c r="AO3" s="3"/>
      <c r="AP3" s="3">
        <f t="shared" ref="AP3:AP28" si="23">AO3/$C$14</f>
        <v>0</v>
      </c>
      <c r="AQ3" s="3">
        <f t="shared" ref="AQ3:AQ28" si="24">4*PI()^2*$C$13*SQRT($C$11*$C$2)*($C$7*AM3*AO3)^2</f>
        <v>0</v>
      </c>
      <c r="AR3" s="3">
        <f t="shared" ref="AR3:AR28" si="25">4*PI()^2*AR$1*SQRT($C$11*$C$2)*($C$7*AM3*AO3)^2</f>
        <v>0</v>
      </c>
      <c r="AS3" s="3">
        <f t="shared" ref="AS3:AS4" si="26">AQ3+AR3</f>
        <v>0</v>
      </c>
      <c r="AT3" s="18">
        <f t="shared" ref="AT3:AT28" si="27">2*PI()^2*AR$1*2*SQRT($C$2*$C$11)*AN3*$C$7^2*AO3^2/SQRT(2)</f>
        <v>0</v>
      </c>
      <c r="AU3" s="18">
        <f t="shared" ref="AU3:AU4" si="28">0.5926*0.5*$C$6*$F3^3*($C$7*AM3*2+$C$7)*$C$8</f>
        <v>0.73415029539708421</v>
      </c>
      <c r="AV3" s="39">
        <f t="shared" ref="AV3:AV4" si="29">AR3/AU3</f>
        <v>0</v>
      </c>
      <c r="AW3" s="54"/>
      <c r="AX3" s="3"/>
      <c r="AY3" s="3"/>
      <c r="AZ3" s="3">
        <f t="shared" ref="AZ3:AZ28" si="30">AY3/$C$14</f>
        <v>0</v>
      </c>
      <c r="BA3" s="3">
        <f t="shared" ref="BA3:BA28" si="31">4*PI()^2*$C$13*SQRT($C$11*$C$2)*($C$7*AW3*AY3)^2</f>
        <v>0</v>
      </c>
      <c r="BB3" s="3">
        <f t="shared" ref="BB3:BB28" si="32">4*PI()^2*BB$1*SQRT($C$11*$C$2)*($C$7*AW3*AY3)^2</f>
        <v>0</v>
      </c>
      <c r="BC3" s="3">
        <f t="shared" ref="BC3:BC4" si="33">BA3+BB3</f>
        <v>0</v>
      </c>
      <c r="BD3" s="18">
        <f t="shared" ref="BD3:BD28" si="34">2*PI()^2*BB$1*2*SQRT($C$2*$C$11)*AX3*$C$7^2*AY3^2/SQRT(2)</f>
        <v>0</v>
      </c>
      <c r="BE3" s="18">
        <f t="shared" ref="BE3:BE4" si="35">0.5926*0.5*$C$6*$F3^3*($C$7*AW3*2+$C$7)*$C$8</f>
        <v>0.73415029539708421</v>
      </c>
      <c r="BF3" s="39">
        <f t="shared" ref="BF3:BF4" si="36">BB3/BE3</f>
        <v>0</v>
      </c>
      <c r="BG3" s="54"/>
      <c r="BH3" s="3"/>
      <c r="BI3" s="3"/>
      <c r="BJ3" s="3">
        <f t="shared" ref="BJ3:BJ28" si="37">BI3/$C$14</f>
        <v>0</v>
      </c>
      <c r="BK3" s="3">
        <f t="shared" ref="BK3:BK28" si="38">4*PI()^2*$C$13*SQRT($C$11*$C$2)*($C$7*BG3*BI3)^2</f>
        <v>0</v>
      </c>
      <c r="BL3" s="3">
        <f t="shared" ref="BL3:BL28" si="39">4*PI()^2*BL$1*SQRT($C$11*$C$2)*($C$7*BG3*BI3)^2</f>
        <v>0</v>
      </c>
      <c r="BM3" s="3">
        <f t="shared" ref="BM3:BM4" si="40">BK3+BL3</f>
        <v>0</v>
      </c>
      <c r="BN3" s="18">
        <f t="shared" ref="BN3:BN28" si="41">2*PI()^2*BL$1*2*SQRT($C$2*$C$11)*BH3*$C$7^2*BI3^2/SQRT(2)</f>
        <v>0</v>
      </c>
      <c r="BO3" s="18">
        <f t="shared" ref="BO3:BO4" si="42">0.5926*0.5*$C$6*$F3^3*($C$7*BG3*2+$C$7)*$C$8</f>
        <v>0.73415029539708421</v>
      </c>
      <c r="BP3" s="39">
        <f t="shared" ref="BP3:BP4" si="43">BL3/BO3</f>
        <v>0</v>
      </c>
      <c r="BQ3" s="54"/>
      <c r="BR3" s="3"/>
      <c r="BS3" s="3"/>
      <c r="BT3" s="3">
        <f t="shared" ref="BT3:BT28" si="44">BS3/$C$14</f>
        <v>0</v>
      </c>
      <c r="BU3" s="3">
        <f t="shared" ref="BU3:BU28" si="45">4*PI()^2*$C$13*SQRT($C$11*$C$2)*($C$7*BQ3*BS3)^2</f>
        <v>0</v>
      </c>
      <c r="BV3" s="3">
        <f t="shared" ref="BV3:BV28" si="46">4*PI()^2*BV$1*SQRT($C$11*$C$2)*($C$7*BQ3*BS3)^2</f>
        <v>0</v>
      </c>
      <c r="BW3" s="3">
        <f t="shared" ref="BW3:BW4" si="47">BU3+BV3</f>
        <v>0</v>
      </c>
      <c r="BX3" s="18">
        <f t="shared" ref="BX3:BX28" si="48">2*PI()^2*BV$1*2*SQRT($C$2*$C$11)*BR3*$C$7^2*BS3^2/SQRT(2)</f>
        <v>0</v>
      </c>
      <c r="BY3" s="18">
        <f t="shared" ref="BY3:BY4" si="49">0.5926*0.5*$C$6*$F3^3*($C$7*BQ3*2+$C$7)*$C$8</f>
        <v>0.73415029539708421</v>
      </c>
      <c r="BZ3" s="39">
        <f t="shared" ref="BZ3:BZ4" si="50">BV3/BY3</f>
        <v>0</v>
      </c>
    </row>
    <row r="4" spans="2:78" ht="20" customHeight="1" x14ac:dyDescent="0.2">
      <c r="B4" s="10" t="s">
        <v>2</v>
      </c>
      <c r="C4" s="11">
        <f>1.003887*10^-3</f>
        <v>1.003887E-3</v>
      </c>
      <c r="D4" s="2"/>
      <c r="E4" s="29">
        <v>18</v>
      </c>
      <c r="F4" s="21">
        <v>0.35460000000000003</v>
      </c>
      <c r="G4" s="22">
        <f t="shared" si="0"/>
        <v>3.1590598994781374</v>
      </c>
      <c r="H4" s="46">
        <f t="shared" si="1"/>
        <v>31714.22535211268</v>
      </c>
      <c r="I4" s="54"/>
      <c r="J4" s="3"/>
      <c r="K4" s="3"/>
      <c r="L4" s="3">
        <f t="shared" si="2"/>
        <v>0</v>
      </c>
      <c r="M4" s="3">
        <f t="shared" si="3"/>
        <v>0</v>
      </c>
      <c r="N4" s="3">
        <f t="shared" si="4"/>
        <v>0</v>
      </c>
      <c r="O4" s="3">
        <f t="shared" si="5"/>
        <v>0</v>
      </c>
      <c r="P4" s="18">
        <f t="shared" si="6"/>
        <v>0</v>
      </c>
      <c r="Q4" s="18">
        <f t="shared" si="7"/>
        <v>1.0512960116287153</v>
      </c>
      <c r="R4" s="39">
        <f t="shared" si="8"/>
        <v>0</v>
      </c>
      <c r="S4" s="54"/>
      <c r="T4" s="3"/>
      <c r="U4" s="3"/>
      <c r="V4" s="3">
        <f t="shared" si="9"/>
        <v>0</v>
      </c>
      <c r="W4" s="3">
        <f t="shared" si="10"/>
        <v>0</v>
      </c>
      <c r="X4" s="3">
        <f t="shared" si="11"/>
        <v>0</v>
      </c>
      <c r="Y4" s="3">
        <f t="shared" si="12"/>
        <v>0</v>
      </c>
      <c r="Z4" s="18">
        <f t="shared" si="13"/>
        <v>0</v>
      </c>
      <c r="AA4" s="18">
        <f t="shared" si="14"/>
        <v>1.0512960116287153</v>
      </c>
      <c r="AB4" s="39">
        <f t="shared" si="15"/>
        <v>0</v>
      </c>
      <c r="AC4" s="54"/>
      <c r="AD4" s="3"/>
      <c r="AE4" s="3"/>
      <c r="AF4" s="3">
        <f t="shared" si="16"/>
        <v>0</v>
      </c>
      <c r="AG4" s="3">
        <f t="shared" si="17"/>
        <v>0</v>
      </c>
      <c r="AH4" s="3">
        <f t="shared" si="18"/>
        <v>0</v>
      </c>
      <c r="AI4" s="3">
        <f t="shared" si="19"/>
        <v>0</v>
      </c>
      <c r="AJ4" s="18">
        <f t="shared" si="20"/>
        <v>0</v>
      </c>
      <c r="AK4" s="18">
        <f t="shared" si="21"/>
        <v>1.0512960116287153</v>
      </c>
      <c r="AL4" s="39">
        <f t="shared" si="22"/>
        <v>0</v>
      </c>
      <c r="AM4" s="54"/>
      <c r="AN4" s="3"/>
      <c r="AO4" s="3"/>
      <c r="AP4" s="3">
        <f t="shared" si="23"/>
        <v>0</v>
      </c>
      <c r="AQ4" s="3">
        <f t="shared" si="24"/>
        <v>0</v>
      </c>
      <c r="AR4" s="3">
        <f t="shared" si="25"/>
        <v>0</v>
      </c>
      <c r="AS4" s="3">
        <f t="shared" si="26"/>
        <v>0</v>
      </c>
      <c r="AT4" s="18">
        <f t="shared" si="27"/>
        <v>0</v>
      </c>
      <c r="AU4" s="18">
        <f t="shared" si="28"/>
        <v>1.0512960116287153</v>
      </c>
      <c r="AV4" s="39">
        <f t="shared" si="29"/>
        <v>0</v>
      </c>
      <c r="AW4" s="54"/>
      <c r="AX4" s="3"/>
      <c r="AY4" s="3"/>
      <c r="AZ4" s="3">
        <f t="shared" si="30"/>
        <v>0</v>
      </c>
      <c r="BA4" s="3">
        <f t="shared" si="31"/>
        <v>0</v>
      </c>
      <c r="BB4" s="3">
        <f t="shared" si="32"/>
        <v>0</v>
      </c>
      <c r="BC4" s="3">
        <f t="shared" si="33"/>
        <v>0</v>
      </c>
      <c r="BD4" s="18">
        <f t="shared" si="34"/>
        <v>0</v>
      </c>
      <c r="BE4" s="18">
        <f t="shared" si="35"/>
        <v>1.0512960116287153</v>
      </c>
      <c r="BF4" s="39">
        <f t="shared" si="36"/>
        <v>0</v>
      </c>
      <c r="BG4" s="54"/>
      <c r="BH4" s="3"/>
      <c r="BI4" s="3"/>
      <c r="BJ4" s="3">
        <f t="shared" si="37"/>
        <v>0</v>
      </c>
      <c r="BK4" s="3">
        <f t="shared" si="38"/>
        <v>0</v>
      </c>
      <c r="BL4" s="3">
        <f t="shared" si="39"/>
        <v>0</v>
      </c>
      <c r="BM4" s="3">
        <f t="shared" si="40"/>
        <v>0</v>
      </c>
      <c r="BN4" s="18">
        <f t="shared" si="41"/>
        <v>0</v>
      </c>
      <c r="BO4" s="18">
        <f t="shared" si="42"/>
        <v>1.0512960116287153</v>
      </c>
      <c r="BP4" s="39">
        <f t="shared" si="43"/>
        <v>0</v>
      </c>
      <c r="BQ4" s="54"/>
      <c r="BR4" s="3"/>
      <c r="BS4" s="3"/>
      <c r="BT4" s="3">
        <f t="shared" si="44"/>
        <v>0</v>
      </c>
      <c r="BU4" s="3">
        <f t="shared" si="45"/>
        <v>0</v>
      </c>
      <c r="BV4" s="3">
        <f t="shared" si="46"/>
        <v>0</v>
      </c>
      <c r="BW4" s="3">
        <f t="shared" si="47"/>
        <v>0</v>
      </c>
      <c r="BX4" s="18">
        <f t="shared" si="48"/>
        <v>0</v>
      </c>
      <c r="BY4" s="18">
        <f t="shared" si="49"/>
        <v>1.0512960116287153</v>
      </c>
      <c r="BZ4" s="39">
        <f t="shared" si="50"/>
        <v>0</v>
      </c>
    </row>
    <row r="5" spans="2:78" ht="20" customHeight="1" x14ac:dyDescent="0.2">
      <c r="B5" s="6" t="s">
        <v>3</v>
      </c>
      <c r="C5" s="12">
        <f>9.94*10^-7</f>
        <v>9.9399999999999993E-7</v>
      </c>
      <c r="D5" s="2"/>
      <c r="E5" s="29">
        <v>20</v>
      </c>
      <c r="F5" s="22">
        <f>0.02*E5-0.0054</f>
        <v>0.39460000000000001</v>
      </c>
      <c r="G5" s="22">
        <f t="shared" si="0"/>
        <v>3.5154118339934377</v>
      </c>
      <c r="H5" s="46">
        <f t="shared" si="1"/>
        <v>35291.690140845072</v>
      </c>
      <c r="I5" s="36"/>
      <c r="J5" s="32"/>
      <c r="K5" s="32"/>
      <c r="L5" s="3">
        <f t="shared" si="2"/>
        <v>0</v>
      </c>
      <c r="M5" s="3">
        <f t="shared" si="3"/>
        <v>0</v>
      </c>
      <c r="N5" s="3">
        <f t="shared" si="4"/>
        <v>0</v>
      </c>
      <c r="O5" s="3">
        <f>M5+N5</f>
        <v>0</v>
      </c>
      <c r="P5" s="18">
        <f t="shared" si="6"/>
        <v>0</v>
      </c>
      <c r="Q5" s="18">
        <f>0.5926*0.5*$C$6*$F5^3*($C$7*I5*2+$C$7)*$C$8</f>
        <v>1.4487053560282079</v>
      </c>
      <c r="R5" s="39">
        <f>N5/Q5</f>
        <v>0</v>
      </c>
      <c r="S5" s="36"/>
      <c r="T5" s="32"/>
      <c r="U5" s="32"/>
      <c r="V5" s="3">
        <f t="shared" si="9"/>
        <v>0</v>
      </c>
      <c r="W5" s="3">
        <f t="shared" si="10"/>
        <v>0</v>
      </c>
      <c r="X5" s="3">
        <f t="shared" si="11"/>
        <v>0</v>
      </c>
      <c r="Y5" s="3">
        <f>W5+X5</f>
        <v>0</v>
      </c>
      <c r="Z5" s="18">
        <f t="shared" si="13"/>
        <v>0</v>
      </c>
      <c r="AA5" s="18">
        <f>0.5926*0.5*$C$6*$F5^3*($C$7*S5*2+$C$7)*$C$8</f>
        <v>1.4487053560282079</v>
      </c>
      <c r="AB5" s="39">
        <f>X5/AA5</f>
        <v>0</v>
      </c>
      <c r="AC5" s="36"/>
      <c r="AD5" s="32"/>
      <c r="AE5" s="32"/>
      <c r="AF5" s="3">
        <f t="shared" si="16"/>
        <v>0</v>
      </c>
      <c r="AG5" s="3">
        <f t="shared" si="17"/>
        <v>0</v>
      </c>
      <c r="AH5" s="3">
        <f t="shared" si="18"/>
        <v>0</v>
      </c>
      <c r="AI5" s="3">
        <f>AG5+AH5</f>
        <v>0</v>
      </c>
      <c r="AJ5" s="18">
        <f t="shared" si="20"/>
        <v>0</v>
      </c>
      <c r="AK5" s="18">
        <f>0.5926*0.5*$C$6*$F5^3*($C$7*AC5*2+$C$7)*$C$8</f>
        <v>1.4487053560282079</v>
      </c>
      <c r="AL5" s="39">
        <f>AH5/AK5</f>
        <v>0</v>
      </c>
      <c r="AM5" s="36"/>
      <c r="AN5" s="32"/>
      <c r="AO5" s="32"/>
      <c r="AP5" s="3">
        <f t="shared" si="23"/>
        <v>0</v>
      </c>
      <c r="AQ5" s="3">
        <f t="shared" si="24"/>
        <v>0</v>
      </c>
      <c r="AR5" s="3">
        <f t="shared" si="25"/>
        <v>0</v>
      </c>
      <c r="AS5" s="3">
        <f>AQ5+AR5</f>
        <v>0</v>
      </c>
      <c r="AT5" s="18">
        <f t="shared" si="27"/>
        <v>0</v>
      </c>
      <c r="AU5" s="18">
        <f>0.5926*0.5*$C$6*$F5^3*($C$7*AM5*2+$C$7)*$C$8</f>
        <v>1.4487053560282079</v>
      </c>
      <c r="AV5" s="39">
        <f>AR5/AU5</f>
        <v>0</v>
      </c>
      <c r="AW5" s="36"/>
      <c r="AX5" s="32"/>
      <c r="AY5" s="32"/>
      <c r="AZ5" s="3">
        <f t="shared" si="30"/>
        <v>0</v>
      </c>
      <c r="BA5" s="3">
        <f t="shared" si="31"/>
        <v>0</v>
      </c>
      <c r="BB5" s="3">
        <f t="shared" si="32"/>
        <v>0</v>
      </c>
      <c r="BC5" s="3">
        <f>BA5+BB5</f>
        <v>0</v>
      </c>
      <c r="BD5" s="18">
        <f t="shared" si="34"/>
        <v>0</v>
      </c>
      <c r="BE5" s="18">
        <f>0.5926*0.5*$C$6*$F5^3*($C$7*AW5*2+$C$7)*$C$8</f>
        <v>1.4487053560282079</v>
      </c>
      <c r="BF5" s="39">
        <f>BB5/BE5</f>
        <v>0</v>
      </c>
      <c r="BG5" s="36"/>
      <c r="BH5" s="32"/>
      <c r="BI5" s="32"/>
      <c r="BJ5" s="3">
        <f t="shared" si="37"/>
        <v>0</v>
      </c>
      <c r="BK5" s="3">
        <f t="shared" si="38"/>
        <v>0</v>
      </c>
      <c r="BL5" s="3">
        <f t="shared" si="39"/>
        <v>0</v>
      </c>
      <c r="BM5" s="3">
        <f>BK5+BL5</f>
        <v>0</v>
      </c>
      <c r="BN5" s="18">
        <f t="shared" si="41"/>
        <v>0</v>
      </c>
      <c r="BO5" s="18">
        <f>0.5926*0.5*$C$6*$F5^3*($C$7*BG5*2+$C$7)*$C$8</f>
        <v>1.4487053560282079</v>
      </c>
      <c r="BP5" s="39">
        <f>BL5/BO5</f>
        <v>0</v>
      </c>
      <c r="BQ5" s="36"/>
      <c r="BR5" s="32"/>
      <c r="BS5" s="32"/>
      <c r="BT5" s="3">
        <f t="shared" si="44"/>
        <v>0</v>
      </c>
      <c r="BU5" s="3">
        <f t="shared" si="45"/>
        <v>0</v>
      </c>
      <c r="BV5" s="3">
        <f t="shared" si="46"/>
        <v>0</v>
      </c>
      <c r="BW5" s="3">
        <f>BU5+BV5</f>
        <v>0</v>
      </c>
      <c r="BX5" s="18">
        <f t="shared" si="48"/>
        <v>0</v>
      </c>
      <c r="BY5" s="18">
        <f>0.5926*0.5*$C$6*$F5^3*($C$7*BQ5*2+$C$7)*$C$8</f>
        <v>1.4487053560282079</v>
      </c>
      <c r="BZ5" s="39">
        <f>BV5/BY5</f>
        <v>0</v>
      </c>
    </row>
    <row r="6" spans="2:78" ht="20" customHeight="1" x14ac:dyDescent="0.2">
      <c r="B6" s="10" t="s">
        <v>4</v>
      </c>
      <c r="C6" s="11">
        <v>999.72964999999999</v>
      </c>
      <c r="D6" s="2"/>
      <c r="E6" s="29">
        <v>22</v>
      </c>
      <c r="F6" s="22">
        <f t="shared" ref="F6:F28" si="51">0.02*E6-0.0054</f>
        <v>0.43459999999999999</v>
      </c>
      <c r="G6" s="22">
        <f t="shared" si="0"/>
        <v>3.8717637685087376</v>
      </c>
      <c r="H6" s="46">
        <f t="shared" si="1"/>
        <v>38869.15492957746</v>
      </c>
      <c r="I6" s="35"/>
      <c r="J6" s="31"/>
      <c r="K6" s="31"/>
      <c r="L6" s="3">
        <f t="shared" si="2"/>
        <v>0</v>
      </c>
      <c r="M6" s="3">
        <f t="shared" si="3"/>
        <v>0</v>
      </c>
      <c r="N6" s="3">
        <f t="shared" si="4"/>
        <v>0</v>
      </c>
      <c r="O6" s="3">
        <f t="shared" ref="O6:O28" si="52">M6+N6</f>
        <v>0</v>
      </c>
      <c r="P6" s="18">
        <f t="shared" si="6"/>
        <v>0</v>
      </c>
      <c r="Q6" s="18">
        <f t="shared" ref="Q6:Q28" si="53">0.5926*0.5*$C$6*$F6^3*($C$7*I6*2+$C$7)*$C$8</f>
        <v>1.9354323193646394</v>
      </c>
      <c r="R6" s="39">
        <f t="shared" ref="R6:R28" si="54">N6/Q6</f>
        <v>0</v>
      </c>
      <c r="S6" s="35"/>
      <c r="T6" s="31"/>
      <c r="U6" s="31"/>
      <c r="V6" s="3">
        <f t="shared" si="9"/>
        <v>0</v>
      </c>
      <c r="W6" s="3">
        <f t="shared" si="10"/>
        <v>0</v>
      </c>
      <c r="X6" s="3">
        <f t="shared" si="11"/>
        <v>0</v>
      </c>
      <c r="Y6" s="3">
        <f t="shared" ref="Y6:Y28" si="55">W6+X6</f>
        <v>0</v>
      </c>
      <c r="Z6" s="18">
        <f t="shared" si="13"/>
        <v>0</v>
      </c>
      <c r="AA6" s="18">
        <f t="shared" ref="AA6:AA28" si="56">0.5926*0.5*$C$6*$F6^3*($C$7*S6*2+$C$7)*$C$8</f>
        <v>1.9354323193646394</v>
      </c>
      <c r="AB6" s="39">
        <f t="shared" ref="AB6:AB28" si="57">X6/AA6</f>
        <v>0</v>
      </c>
      <c r="AC6" s="35"/>
      <c r="AD6" s="31"/>
      <c r="AE6" s="31"/>
      <c r="AF6" s="3">
        <f t="shared" si="16"/>
        <v>0</v>
      </c>
      <c r="AG6" s="3">
        <f t="shared" si="17"/>
        <v>0</v>
      </c>
      <c r="AH6" s="3">
        <f t="shared" si="18"/>
        <v>0</v>
      </c>
      <c r="AI6" s="3">
        <f t="shared" ref="AI6:AI28" si="58">AG6+AH6</f>
        <v>0</v>
      </c>
      <c r="AJ6" s="18">
        <f t="shared" si="20"/>
        <v>0</v>
      </c>
      <c r="AK6" s="18">
        <f t="shared" ref="AK6:AK28" si="59">0.5926*0.5*$C$6*$F6^3*($C$7*AC6*2+$C$7)*$C$8</f>
        <v>1.9354323193646394</v>
      </c>
      <c r="AL6" s="39">
        <f t="shared" ref="AL6:AL28" si="60">AH6/AK6</f>
        <v>0</v>
      </c>
      <c r="AM6" s="35"/>
      <c r="AN6" s="31"/>
      <c r="AO6" s="31"/>
      <c r="AP6" s="3">
        <f t="shared" si="23"/>
        <v>0</v>
      </c>
      <c r="AQ6" s="3">
        <f t="shared" si="24"/>
        <v>0</v>
      </c>
      <c r="AR6" s="3">
        <f t="shared" si="25"/>
        <v>0</v>
      </c>
      <c r="AS6" s="3">
        <f t="shared" ref="AS6:AS28" si="61">AQ6+AR6</f>
        <v>0</v>
      </c>
      <c r="AT6" s="18">
        <f t="shared" si="27"/>
        <v>0</v>
      </c>
      <c r="AU6" s="18">
        <f t="shared" ref="AU6:AU28" si="62">0.5926*0.5*$C$6*$F6^3*($C$7*AM6*2+$C$7)*$C$8</f>
        <v>1.9354323193646394</v>
      </c>
      <c r="AV6" s="39">
        <f t="shared" ref="AV6:AV28" si="63">AR6/AU6</f>
        <v>0</v>
      </c>
      <c r="AW6" s="35"/>
      <c r="AX6" s="31"/>
      <c r="AY6" s="31"/>
      <c r="AZ6" s="3">
        <f t="shared" si="30"/>
        <v>0</v>
      </c>
      <c r="BA6" s="3">
        <f t="shared" si="31"/>
        <v>0</v>
      </c>
      <c r="BB6" s="3">
        <f t="shared" si="32"/>
        <v>0</v>
      </c>
      <c r="BC6" s="3">
        <f t="shared" ref="BC6:BC28" si="64">BA6+BB6</f>
        <v>0</v>
      </c>
      <c r="BD6" s="18">
        <f t="shared" si="34"/>
        <v>0</v>
      </c>
      <c r="BE6" s="18">
        <f t="shared" ref="BE6:BE28" si="65">0.5926*0.5*$C$6*$F6^3*($C$7*AW6*2+$C$7)*$C$8</f>
        <v>1.9354323193646394</v>
      </c>
      <c r="BF6" s="39">
        <f t="shared" ref="BF6:BF28" si="66">BB6/BE6</f>
        <v>0</v>
      </c>
      <c r="BG6" s="36"/>
      <c r="BH6" s="31"/>
      <c r="BI6" s="31"/>
      <c r="BJ6" s="3">
        <f t="shared" si="37"/>
        <v>0</v>
      </c>
      <c r="BK6" s="3">
        <f t="shared" si="38"/>
        <v>0</v>
      </c>
      <c r="BL6" s="3">
        <f t="shared" si="39"/>
        <v>0</v>
      </c>
      <c r="BM6" s="3">
        <f t="shared" ref="BM6:BM28" si="67">BK6+BL6</f>
        <v>0</v>
      </c>
      <c r="BN6" s="18">
        <f t="shared" si="41"/>
        <v>0</v>
      </c>
      <c r="BO6" s="18">
        <f t="shared" ref="BO6:BO28" si="68">0.5926*0.5*$C$6*$F6^3*($C$7*BG6*2+$C$7)*$C$8</f>
        <v>1.9354323193646394</v>
      </c>
      <c r="BP6" s="39">
        <f t="shared" ref="BP6:BP28" si="69">BL6/BO6</f>
        <v>0</v>
      </c>
      <c r="BQ6" s="35"/>
      <c r="BR6" s="31"/>
      <c r="BS6" s="31"/>
      <c r="BT6" s="3">
        <f t="shared" si="44"/>
        <v>0</v>
      </c>
      <c r="BU6" s="3">
        <f t="shared" si="45"/>
        <v>0</v>
      </c>
      <c r="BV6" s="3">
        <f t="shared" si="46"/>
        <v>0</v>
      </c>
      <c r="BW6" s="3">
        <f t="shared" ref="BW6:BW28" si="70">BU6+BV6</f>
        <v>0</v>
      </c>
      <c r="BX6" s="18">
        <f t="shared" si="48"/>
        <v>0</v>
      </c>
      <c r="BY6" s="18">
        <f t="shared" ref="BY6:BY28" si="71">0.5926*0.5*$C$6*$F6^3*($C$7*BQ6*2+$C$7)*$C$8</f>
        <v>1.9354323193646394</v>
      </c>
      <c r="BZ6" s="39">
        <f t="shared" ref="BZ6:BZ28" si="72">BV6/BY6</f>
        <v>0</v>
      </c>
    </row>
    <row r="7" spans="2:78" ht="20" customHeight="1" x14ac:dyDescent="0.2">
      <c r="B7" s="10" t="s">
        <v>5</v>
      </c>
      <c r="C7" s="11">
        <f>3.5*0.0254</f>
        <v>8.8899999999999993E-2</v>
      </c>
      <c r="D7" s="2"/>
      <c r="E7" s="29">
        <v>24</v>
      </c>
      <c r="F7" s="22">
        <f t="shared" si="51"/>
        <v>0.47459999999999997</v>
      </c>
      <c r="G7" s="22">
        <f t="shared" si="0"/>
        <v>4.2281157030240379</v>
      </c>
      <c r="H7" s="46">
        <f t="shared" si="1"/>
        <v>42446.619718309856</v>
      </c>
      <c r="I7" s="35"/>
      <c r="J7" s="31"/>
      <c r="K7" s="32"/>
      <c r="L7" s="3">
        <f t="shared" si="2"/>
        <v>0</v>
      </c>
      <c r="M7" s="3">
        <f t="shared" si="3"/>
        <v>0</v>
      </c>
      <c r="N7" s="3">
        <f t="shared" si="4"/>
        <v>0</v>
      </c>
      <c r="O7" s="3">
        <f t="shared" si="52"/>
        <v>0</v>
      </c>
      <c r="P7" s="18">
        <f t="shared" si="6"/>
        <v>0</v>
      </c>
      <c r="Q7" s="18">
        <f t="shared" si="53"/>
        <v>2.5205308924070855</v>
      </c>
      <c r="R7" s="39">
        <f t="shared" si="54"/>
        <v>0</v>
      </c>
      <c r="S7" s="35"/>
      <c r="T7" s="31"/>
      <c r="U7" s="32"/>
      <c r="V7" s="3">
        <f t="shared" si="9"/>
        <v>0</v>
      </c>
      <c r="W7" s="3">
        <f t="shared" si="10"/>
        <v>0</v>
      </c>
      <c r="X7" s="3">
        <f t="shared" si="11"/>
        <v>0</v>
      </c>
      <c r="Y7" s="3">
        <f t="shared" si="55"/>
        <v>0</v>
      </c>
      <c r="Z7" s="18">
        <f t="shared" si="13"/>
        <v>0</v>
      </c>
      <c r="AA7" s="18">
        <f t="shared" si="56"/>
        <v>2.5205308924070855</v>
      </c>
      <c r="AB7" s="39">
        <f t="shared" si="57"/>
        <v>0</v>
      </c>
      <c r="AC7" s="35"/>
      <c r="AD7" s="31"/>
      <c r="AE7" s="32"/>
      <c r="AF7" s="3">
        <f t="shared" si="16"/>
        <v>0</v>
      </c>
      <c r="AG7" s="3">
        <f t="shared" si="17"/>
        <v>0</v>
      </c>
      <c r="AH7" s="3">
        <f t="shared" si="18"/>
        <v>0</v>
      </c>
      <c r="AI7" s="3">
        <f t="shared" si="58"/>
        <v>0</v>
      </c>
      <c r="AJ7" s="18">
        <f t="shared" si="20"/>
        <v>0</v>
      </c>
      <c r="AK7" s="18">
        <f t="shared" si="59"/>
        <v>2.5205308924070855</v>
      </c>
      <c r="AL7" s="39">
        <f t="shared" si="60"/>
        <v>0</v>
      </c>
      <c r="AM7" s="35"/>
      <c r="AN7" s="31"/>
      <c r="AO7" s="32"/>
      <c r="AP7" s="3">
        <f t="shared" si="23"/>
        <v>0</v>
      </c>
      <c r="AQ7" s="3">
        <f t="shared" si="24"/>
        <v>0</v>
      </c>
      <c r="AR7" s="3">
        <f t="shared" si="25"/>
        <v>0</v>
      </c>
      <c r="AS7" s="3">
        <f t="shared" si="61"/>
        <v>0</v>
      </c>
      <c r="AT7" s="18">
        <f t="shared" si="27"/>
        <v>0</v>
      </c>
      <c r="AU7" s="18">
        <f t="shared" si="62"/>
        <v>2.5205308924070855</v>
      </c>
      <c r="AV7" s="39">
        <f t="shared" si="63"/>
        <v>0</v>
      </c>
      <c r="AW7" s="35"/>
      <c r="AX7" s="31"/>
      <c r="AY7" s="32"/>
      <c r="AZ7" s="3">
        <f t="shared" si="30"/>
        <v>0</v>
      </c>
      <c r="BA7" s="3">
        <f t="shared" si="31"/>
        <v>0</v>
      </c>
      <c r="BB7" s="3">
        <f t="shared" si="32"/>
        <v>0</v>
      </c>
      <c r="BC7" s="3">
        <f t="shared" si="64"/>
        <v>0</v>
      </c>
      <c r="BD7" s="18">
        <f t="shared" si="34"/>
        <v>0</v>
      </c>
      <c r="BE7" s="18">
        <f t="shared" si="65"/>
        <v>2.5205308924070855</v>
      </c>
      <c r="BF7" s="39">
        <f t="shared" si="66"/>
        <v>0</v>
      </c>
      <c r="BG7" s="36"/>
      <c r="BH7" s="31"/>
      <c r="BI7" s="32"/>
      <c r="BJ7" s="3">
        <f t="shared" si="37"/>
        <v>0</v>
      </c>
      <c r="BK7" s="3">
        <f t="shared" si="38"/>
        <v>0</v>
      </c>
      <c r="BL7" s="3">
        <f t="shared" si="39"/>
        <v>0</v>
      </c>
      <c r="BM7" s="3">
        <f t="shared" si="67"/>
        <v>0</v>
      </c>
      <c r="BN7" s="18">
        <f t="shared" si="41"/>
        <v>0</v>
      </c>
      <c r="BO7" s="18">
        <f t="shared" si="68"/>
        <v>2.5205308924070855</v>
      </c>
      <c r="BP7" s="39">
        <f t="shared" si="69"/>
        <v>0</v>
      </c>
      <c r="BQ7" s="35"/>
      <c r="BR7" s="31"/>
      <c r="BS7" s="32"/>
      <c r="BT7" s="3">
        <f t="shared" si="44"/>
        <v>0</v>
      </c>
      <c r="BU7" s="3">
        <f t="shared" si="45"/>
        <v>0</v>
      </c>
      <c r="BV7" s="3">
        <f t="shared" si="46"/>
        <v>0</v>
      </c>
      <c r="BW7" s="3">
        <f t="shared" si="70"/>
        <v>0</v>
      </c>
      <c r="BX7" s="18">
        <f t="shared" si="48"/>
        <v>0</v>
      </c>
      <c r="BY7" s="18">
        <f t="shared" si="71"/>
        <v>2.5205308924070855</v>
      </c>
      <c r="BZ7" s="39">
        <f t="shared" si="72"/>
        <v>0</v>
      </c>
    </row>
    <row r="8" spans="2:78" ht="20" customHeight="1" x14ac:dyDescent="0.2">
      <c r="B8" s="10" t="s">
        <v>6</v>
      </c>
      <c r="C8" s="11">
        <f>35.25*0.0254</f>
        <v>0.89534999999999998</v>
      </c>
      <c r="D8" s="2"/>
      <c r="E8" s="29">
        <v>26</v>
      </c>
      <c r="F8" s="22">
        <f t="shared" si="51"/>
        <v>0.51460000000000006</v>
      </c>
      <c r="G8" s="22">
        <f t="shared" si="0"/>
        <v>4.5844676375393387</v>
      </c>
      <c r="H8" s="46">
        <f t="shared" si="1"/>
        <v>46024.084507042258</v>
      </c>
      <c r="I8" s="35"/>
      <c r="J8" s="31"/>
      <c r="K8" s="31"/>
      <c r="L8" s="3">
        <f t="shared" si="2"/>
        <v>0</v>
      </c>
      <c r="M8" s="3">
        <f t="shared" si="3"/>
        <v>0</v>
      </c>
      <c r="N8" s="3">
        <f t="shared" si="4"/>
        <v>0</v>
      </c>
      <c r="O8" s="3">
        <f t="shared" si="52"/>
        <v>0</v>
      </c>
      <c r="P8" s="18">
        <f t="shared" si="6"/>
        <v>0</v>
      </c>
      <c r="Q8" s="18">
        <f t="shared" si="53"/>
        <v>3.2130550659246251</v>
      </c>
      <c r="R8" s="39">
        <f t="shared" si="54"/>
        <v>0</v>
      </c>
      <c r="S8" s="35"/>
      <c r="T8" s="31"/>
      <c r="U8" s="31"/>
      <c r="V8" s="3">
        <f t="shared" si="9"/>
        <v>0</v>
      </c>
      <c r="W8" s="3">
        <f t="shared" si="10"/>
        <v>0</v>
      </c>
      <c r="X8" s="3">
        <f t="shared" si="11"/>
        <v>0</v>
      </c>
      <c r="Y8" s="3">
        <f t="shared" si="55"/>
        <v>0</v>
      </c>
      <c r="Z8" s="18">
        <f t="shared" si="13"/>
        <v>0</v>
      </c>
      <c r="AA8" s="18">
        <f t="shared" si="56"/>
        <v>3.2130550659246251</v>
      </c>
      <c r="AB8" s="39">
        <f t="shared" si="57"/>
        <v>0</v>
      </c>
      <c r="AC8" s="35"/>
      <c r="AD8" s="31"/>
      <c r="AE8" s="31"/>
      <c r="AF8" s="3">
        <f t="shared" si="16"/>
        <v>0</v>
      </c>
      <c r="AG8" s="3">
        <f t="shared" si="17"/>
        <v>0</v>
      </c>
      <c r="AH8" s="3">
        <f t="shared" si="18"/>
        <v>0</v>
      </c>
      <c r="AI8" s="3">
        <f t="shared" si="58"/>
        <v>0</v>
      </c>
      <c r="AJ8" s="18">
        <f t="shared" si="20"/>
        <v>0</v>
      </c>
      <c r="AK8" s="18">
        <f t="shared" si="59"/>
        <v>3.2130550659246251</v>
      </c>
      <c r="AL8" s="39">
        <f t="shared" si="60"/>
        <v>0</v>
      </c>
      <c r="AM8" s="35"/>
      <c r="AN8" s="31"/>
      <c r="AO8" s="31"/>
      <c r="AP8" s="3">
        <f t="shared" si="23"/>
        <v>0</v>
      </c>
      <c r="AQ8" s="3">
        <f t="shared" si="24"/>
        <v>0</v>
      </c>
      <c r="AR8" s="3">
        <f t="shared" si="25"/>
        <v>0</v>
      </c>
      <c r="AS8" s="3">
        <f t="shared" si="61"/>
        <v>0</v>
      </c>
      <c r="AT8" s="18">
        <f t="shared" si="27"/>
        <v>0</v>
      </c>
      <c r="AU8" s="18">
        <f t="shared" si="62"/>
        <v>3.2130550659246251</v>
      </c>
      <c r="AV8" s="39">
        <f t="shared" si="63"/>
        <v>0</v>
      </c>
      <c r="AW8" s="35"/>
      <c r="AX8" s="31"/>
      <c r="AY8" s="31"/>
      <c r="AZ8" s="3">
        <f t="shared" si="30"/>
        <v>0</v>
      </c>
      <c r="BA8" s="3">
        <f t="shared" si="31"/>
        <v>0</v>
      </c>
      <c r="BB8" s="3">
        <f t="shared" si="32"/>
        <v>0</v>
      </c>
      <c r="BC8" s="3">
        <f t="shared" si="64"/>
        <v>0</v>
      </c>
      <c r="BD8" s="18">
        <f t="shared" si="34"/>
        <v>0</v>
      </c>
      <c r="BE8" s="18">
        <f t="shared" si="65"/>
        <v>3.2130550659246251</v>
      </c>
      <c r="BF8" s="39">
        <f t="shared" si="66"/>
        <v>0</v>
      </c>
      <c r="BG8" s="35"/>
      <c r="BH8" s="31"/>
      <c r="BI8" s="31"/>
      <c r="BJ8" s="3">
        <f t="shared" si="37"/>
        <v>0</v>
      </c>
      <c r="BK8" s="3">
        <f t="shared" si="38"/>
        <v>0</v>
      </c>
      <c r="BL8" s="3">
        <f t="shared" si="39"/>
        <v>0</v>
      </c>
      <c r="BM8" s="3">
        <f t="shared" si="67"/>
        <v>0</v>
      </c>
      <c r="BN8" s="18">
        <f t="shared" si="41"/>
        <v>0</v>
      </c>
      <c r="BO8" s="18">
        <f t="shared" si="68"/>
        <v>3.2130550659246251</v>
      </c>
      <c r="BP8" s="39">
        <f t="shared" si="69"/>
        <v>0</v>
      </c>
      <c r="BQ8" s="35"/>
      <c r="BR8" s="31"/>
      <c r="BS8" s="31"/>
      <c r="BT8" s="3">
        <f t="shared" si="44"/>
        <v>0</v>
      </c>
      <c r="BU8" s="3">
        <f t="shared" si="45"/>
        <v>0</v>
      </c>
      <c r="BV8" s="3">
        <f t="shared" si="46"/>
        <v>0</v>
      </c>
      <c r="BW8" s="3">
        <f t="shared" si="70"/>
        <v>0</v>
      </c>
      <c r="BX8" s="18">
        <f t="shared" si="48"/>
        <v>0</v>
      </c>
      <c r="BY8" s="18">
        <f t="shared" si="71"/>
        <v>3.2130550659246251</v>
      </c>
      <c r="BZ8" s="39">
        <f t="shared" si="72"/>
        <v>0</v>
      </c>
    </row>
    <row r="9" spans="2:78" ht="20" customHeight="1" x14ac:dyDescent="0.2">
      <c r="B9" s="10" t="s">
        <v>15</v>
      </c>
      <c r="C9" s="11">
        <v>5.4249999999999998</v>
      </c>
      <c r="D9" s="2"/>
      <c r="E9" s="29">
        <v>28</v>
      </c>
      <c r="F9" s="22">
        <f t="shared" si="51"/>
        <v>0.55460000000000009</v>
      </c>
      <c r="G9" s="22">
        <f t="shared" si="0"/>
        <v>4.9408195720546395</v>
      </c>
      <c r="H9" s="46">
        <f t="shared" si="1"/>
        <v>49601.549295774654</v>
      </c>
      <c r="I9" s="35"/>
      <c r="J9" s="31"/>
      <c r="K9" s="31"/>
      <c r="L9" s="3">
        <f t="shared" si="2"/>
        <v>0</v>
      </c>
      <c r="M9" s="3">
        <f t="shared" si="3"/>
        <v>0</v>
      </c>
      <c r="N9" s="3">
        <f t="shared" si="4"/>
        <v>0</v>
      </c>
      <c r="O9" s="3">
        <f t="shared" si="52"/>
        <v>0</v>
      </c>
      <c r="P9" s="18">
        <f t="shared" si="6"/>
        <v>0</v>
      </c>
      <c r="Q9" s="18">
        <f t="shared" si="53"/>
        <v>4.0220588306863307</v>
      </c>
      <c r="R9" s="39">
        <f t="shared" si="54"/>
        <v>0</v>
      </c>
      <c r="S9" s="35"/>
      <c r="T9" s="31"/>
      <c r="U9" s="31"/>
      <c r="V9" s="3">
        <f t="shared" si="9"/>
        <v>0</v>
      </c>
      <c r="W9" s="3">
        <f t="shared" si="10"/>
        <v>0</v>
      </c>
      <c r="X9" s="3">
        <f t="shared" si="11"/>
        <v>0</v>
      </c>
      <c r="Y9" s="3">
        <f t="shared" si="55"/>
        <v>0</v>
      </c>
      <c r="Z9" s="18">
        <f t="shared" si="13"/>
        <v>0</v>
      </c>
      <c r="AA9" s="18">
        <f t="shared" si="56"/>
        <v>4.0220588306863307</v>
      </c>
      <c r="AB9" s="39">
        <f t="shared" si="57"/>
        <v>0</v>
      </c>
      <c r="AC9" s="35"/>
      <c r="AD9" s="31"/>
      <c r="AE9" s="31"/>
      <c r="AF9" s="3">
        <f t="shared" si="16"/>
        <v>0</v>
      </c>
      <c r="AG9" s="3">
        <f t="shared" si="17"/>
        <v>0</v>
      </c>
      <c r="AH9" s="3">
        <f t="shared" si="18"/>
        <v>0</v>
      </c>
      <c r="AI9" s="3">
        <f t="shared" si="58"/>
        <v>0</v>
      </c>
      <c r="AJ9" s="18">
        <f t="shared" si="20"/>
        <v>0</v>
      </c>
      <c r="AK9" s="18">
        <f t="shared" si="59"/>
        <v>4.0220588306863307</v>
      </c>
      <c r="AL9" s="39">
        <f t="shared" si="60"/>
        <v>0</v>
      </c>
      <c r="AM9" s="35"/>
      <c r="AN9" s="31"/>
      <c r="AO9" s="31"/>
      <c r="AP9" s="3">
        <f t="shared" si="23"/>
        <v>0</v>
      </c>
      <c r="AQ9" s="3">
        <f t="shared" si="24"/>
        <v>0</v>
      </c>
      <c r="AR9" s="3">
        <f t="shared" si="25"/>
        <v>0</v>
      </c>
      <c r="AS9" s="3">
        <f t="shared" si="61"/>
        <v>0</v>
      </c>
      <c r="AT9" s="18">
        <f t="shared" si="27"/>
        <v>0</v>
      </c>
      <c r="AU9" s="18">
        <f t="shared" si="62"/>
        <v>4.0220588306863307</v>
      </c>
      <c r="AV9" s="39">
        <f t="shared" si="63"/>
        <v>0</v>
      </c>
      <c r="AW9" s="35"/>
      <c r="AX9" s="31"/>
      <c r="AY9" s="31"/>
      <c r="AZ9" s="3">
        <f t="shared" si="30"/>
        <v>0</v>
      </c>
      <c r="BA9" s="3">
        <f t="shared" si="31"/>
        <v>0</v>
      </c>
      <c r="BB9" s="3">
        <f t="shared" si="32"/>
        <v>0</v>
      </c>
      <c r="BC9" s="3">
        <f t="shared" si="64"/>
        <v>0</v>
      </c>
      <c r="BD9" s="18">
        <f t="shared" si="34"/>
        <v>0</v>
      </c>
      <c r="BE9" s="18">
        <f t="shared" si="65"/>
        <v>4.0220588306863307</v>
      </c>
      <c r="BF9" s="39">
        <f t="shared" si="66"/>
        <v>0</v>
      </c>
      <c r="BG9" s="35"/>
      <c r="BH9" s="31"/>
      <c r="BI9" s="31"/>
      <c r="BJ9" s="3">
        <f t="shared" si="37"/>
        <v>0</v>
      </c>
      <c r="BK9" s="3">
        <f t="shared" si="38"/>
        <v>0</v>
      </c>
      <c r="BL9" s="3">
        <f t="shared" si="39"/>
        <v>0</v>
      </c>
      <c r="BM9" s="3">
        <f t="shared" si="67"/>
        <v>0</v>
      </c>
      <c r="BN9" s="18">
        <f t="shared" si="41"/>
        <v>0</v>
      </c>
      <c r="BO9" s="18">
        <f t="shared" si="68"/>
        <v>4.0220588306863307</v>
      </c>
      <c r="BP9" s="39">
        <f t="shared" si="69"/>
        <v>0</v>
      </c>
      <c r="BQ9" s="35"/>
      <c r="BR9" s="31"/>
      <c r="BS9" s="31"/>
      <c r="BT9" s="3">
        <f t="shared" si="44"/>
        <v>0</v>
      </c>
      <c r="BU9" s="3">
        <f t="shared" si="45"/>
        <v>0</v>
      </c>
      <c r="BV9" s="3">
        <f t="shared" si="46"/>
        <v>0</v>
      </c>
      <c r="BW9" s="3">
        <f t="shared" si="70"/>
        <v>0</v>
      </c>
      <c r="BX9" s="18">
        <f t="shared" si="48"/>
        <v>0</v>
      </c>
      <c r="BY9" s="18">
        <f t="shared" si="71"/>
        <v>4.0220588306863307</v>
      </c>
      <c r="BZ9" s="39">
        <f t="shared" si="72"/>
        <v>0</v>
      </c>
    </row>
    <row r="10" spans="2:78" ht="20" customHeight="1" x14ac:dyDescent="0.2">
      <c r="B10" s="10" t="s">
        <v>7</v>
      </c>
      <c r="C10" s="11">
        <v>1.343</v>
      </c>
      <c r="D10" s="2"/>
      <c r="E10" s="29">
        <v>30</v>
      </c>
      <c r="F10" s="22">
        <f t="shared" si="51"/>
        <v>0.59460000000000002</v>
      </c>
      <c r="G10" s="22">
        <f t="shared" si="0"/>
        <v>5.2971715065699394</v>
      </c>
      <c r="H10" s="46">
        <f t="shared" si="1"/>
        <v>53179.014084507042</v>
      </c>
      <c r="I10" s="35"/>
      <c r="J10" s="31"/>
      <c r="K10" s="31"/>
      <c r="L10" s="3">
        <f t="shared" si="2"/>
        <v>0</v>
      </c>
      <c r="M10" s="3">
        <f t="shared" si="3"/>
        <v>0</v>
      </c>
      <c r="N10" s="3">
        <f t="shared" si="4"/>
        <v>0</v>
      </c>
      <c r="O10" s="3">
        <f t="shared" si="52"/>
        <v>0</v>
      </c>
      <c r="P10" s="18">
        <f t="shared" si="6"/>
        <v>0</v>
      </c>
      <c r="Q10" s="18">
        <f t="shared" si="53"/>
        <v>4.9565961774612797</v>
      </c>
      <c r="R10" s="39">
        <f t="shared" si="54"/>
        <v>0</v>
      </c>
      <c r="S10" s="35"/>
      <c r="T10" s="31"/>
      <c r="U10" s="31"/>
      <c r="V10" s="3">
        <f t="shared" si="9"/>
        <v>0</v>
      </c>
      <c r="W10" s="3">
        <f t="shared" si="10"/>
        <v>0</v>
      </c>
      <c r="X10" s="3">
        <f t="shared" si="11"/>
        <v>0</v>
      </c>
      <c r="Y10" s="3">
        <f t="shared" si="55"/>
        <v>0</v>
      </c>
      <c r="Z10" s="18">
        <f t="shared" si="13"/>
        <v>0</v>
      </c>
      <c r="AA10" s="18">
        <f t="shared" si="56"/>
        <v>4.9565961774612797</v>
      </c>
      <c r="AB10" s="39">
        <f t="shared" si="57"/>
        <v>0</v>
      </c>
      <c r="AC10" s="35"/>
      <c r="AD10" s="31"/>
      <c r="AE10" s="31"/>
      <c r="AF10" s="3">
        <f t="shared" si="16"/>
        <v>0</v>
      </c>
      <c r="AG10" s="3">
        <f t="shared" si="17"/>
        <v>0</v>
      </c>
      <c r="AH10" s="3">
        <f t="shared" si="18"/>
        <v>0</v>
      </c>
      <c r="AI10" s="3">
        <f t="shared" si="58"/>
        <v>0</v>
      </c>
      <c r="AJ10" s="18">
        <f t="shared" si="20"/>
        <v>0</v>
      </c>
      <c r="AK10" s="18">
        <f t="shared" si="59"/>
        <v>4.9565961774612797</v>
      </c>
      <c r="AL10" s="39">
        <f t="shared" si="60"/>
        <v>0</v>
      </c>
      <c r="AM10" s="35"/>
      <c r="AN10" s="31"/>
      <c r="AO10" s="31"/>
      <c r="AP10" s="3">
        <f t="shared" si="23"/>
        <v>0</v>
      </c>
      <c r="AQ10" s="3">
        <f t="shared" si="24"/>
        <v>0</v>
      </c>
      <c r="AR10" s="3">
        <f t="shared" si="25"/>
        <v>0</v>
      </c>
      <c r="AS10" s="3">
        <f t="shared" si="61"/>
        <v>0</v>
      </c>
      <c r="AT10" s="18">
        <f t="shared" si="27"/>
        <v>0</v>
      </c>
      <c r="AU10" s="18">
        <f t="shared" si="62"/>
        <v>4.9565961774612797</v>
      </c>
      <c r="AV10" s="39">
        <f t="shared" si="63"/>
        <v>0</v>
      </c>
      <c r="AW10" s="35"/>
      <c r="AX10" s="31"/>
      <c r="AY10" s="31"/>
      <c r="AZ10" s="3">
        <f t="shared" si="30"/>
        <v>0</v>
      </c>
      <c r="BA10" s="3">
        <f t="shared" si="31"/>
        <v>0</v>
      </c>
      <c r="BB10" s="3">
        <f t="shared" si="32"/>
        <v>0</v>
      </c>
      <c r="BC10" s="3">
        <f t="shared" si="64"/>
        <v>0</v>
      </c>
      <c r="BD10" s="18">
        <f t="shared" si="34"/>
        <v>0</v>
      </c>
      <c r="BE10" s="18">
        <f t="shared" si="65"/>
        <v>4.9565961774612797</v>
      </c>
      <c r="BF10" s="39">
        <f t="shared" si="66"/>
        <v>0</v>
      </c>
      <c r="BG10" s="35"/>
      <c r="BH10" s="31"/>
      <c r="BI10" s="31"/>
      <c r="BJ10" s="3">
        <f t="shared" si="37"/>
        <v>0</v>
      </c>
      <c r="BK10" s="3">
        <f t="shared" si="38"/>
        <v>0</v>
      </c>
      <c r="BL10" s="3">
        <f t="shared" si="39"/>
        <v>0</v>
      </c>
      <c r="BM10" s="3">
        <f t="shared" si="67"/>
        <v>0</v>
      </c>
      <c r="BN10" s="18">
        <f t="shared" si="41"/>
        <v>0</v>
      </c>
      <c r="BO10" s="18">
        <f t="shared" si="68"/>
        <v>4.9565961774612797</v>
      </c>
      <c r="BP10" s="39">
        <f t="shared" si="69"/>
        <v>0</v>
      </c>
      <c r="BQ10" s="35"/>
      <c r="BR10" s="31"/>
      <c r="BS10" s="31"/>
      <c r="BT10" s="3">
        <f t="shared" si="44"/>
        <v>0</v>
      </c>
      <c r="BU10" s="3">
        <f t="shared" si="45"/>
        <v>0</v>
      </c>
      <c r="BV10" s="3">
        <f t="shared" si="46"/>
        <v>0</v>
      </c>
      <c r="BW10" s="3">
        <f t="shared" si="70"/>
        <v>0</v>
      </c>
      <c r="BX10" s="18">
        <f t="shared" si="48"/>
        <v>0</v>
      </c>
      <c r="BY10" s="18">
        <f t="shared" si="71"/>
        <v>4.9565961774612797</v>
      </c>
      <c r="BZ10" s="39">
        <f t="shared" si="72"/>
        <v>0</v>
      </c>
    </row>
    <row r="11" spans="2:78" ht="20" customHeight="1" x14ac:dyDescent="0.2">
      <c r="B11" s="13" t="s">
        <v>8</v>
      </c>
      <c r="C11" s="11">
        <f>C9*C10</f>
        <v>7.2857749999999992</v>
      </c>
      <c r="D11" s="2"/>
      <c r="E11" s="29">
        <v>32</v>
      </c>
      <c r="F11" s="22">
        <f t="shared" si="51"/>
        <v>0.63460000000000005</v>
      </c>
      <c r="G11" s="22">
        <f t="shared" si="0"/>
        <v>5.6535234410852402</v>
      </c>
      <c r="H11" s="46">
        <f t="shared" si="1"/>
        <v>56756.478873239437</v>
      </c>
      <c r="I11" s="35"/>
      <c r="J11" s="31"/>
      <c r="K11" s="31"/>
      <c r="L11" s="3">
        <f t="shared" si="2"/>
        <v>0</v>
      </c>
      <c r="M11" s="3">
        <f t="shared" si="3"/>
        <v>0</v>
      </c>
      <c r="N11" s="3">
        <f t="shared" si="4"/>
        <v>0</v>
      </c>
      <c r="O11" s="3">
        <f t="shared" si="52"/>
        <v>0</v>
      </c>
      <c r="P11" s="18">
        <f t="shared" si="6"/>
        <v>0</v>
      </c>
      <c r="Q11" s="18">
        <f t="shared" si="53"/>
        <v>6.0257210970185504</v>
      </c>
      <c r="R11" s="39">
        <f t="shared" si="54"/>
        <v>0</v>
      </c>
      <c r="S11" s="35"/>
      <c r="T11" s="31"/>
      <c r="U11" s="31"/>
      <c r="V11" s="3">
        <f t="shared" si="9"/>
        <v>0</v>
      </c>
      <c r="W11" s="3">
        <f t="shared" si="10"/>
        <v>0</v>
      </c>
      <c r="X11" s="3">
        <f t="shared" si="11"/>
        <v>0</v>
      </c>
      <c r="Y11" s="3">
        <f t="shared" si="55"/>
        <v>0</v>
      </c>
      <c r="Z11" s="18">
        <f t="shared" si="13"/>
        <v>0</v>
      </c>
      <c r="AA11" s="18">
        <f t="shared" si="56"/>
        <v>6.0257210970185504</v>
      </c>
      <c r="AB11" s="39">
        <f t="shared" si="57"/>
        <v>0</v>
      </c>
      <c r="AC11" s="35"/>
      <c r="AD11" s="31"/>
      <c r="AE11" s="31"/>
      <c r="AF11" s="3">
        <f t="shared" si="16"/>
        <v>0</v>
      </c>
      <c r="AG11" s="3">
        <f t="shared" si="17"/>
        <v>0</v>
      </c>
      <c r="AH11" s="3">
        <f t="shared" si="18"/>
        <v>0</v>
      </c>
      <c r="AI11" s="3">
        <f t="shared" si="58"/>
        <v>0</v>
      </c>
      <c r="AJ11" s="18">
        <f t="shared" si="20"/>
        <v>0</v>
      </c>
      <c r="AK11" s="18">
        <f t="shared" si="59"/>
        <v>6.0257210970185504</v>
      </c>
      <c r="AL11" s="39">
        <f t="shared" si="60"/>
        <v>0</v>
      </c>
      <c r="AM11" s="35"/>
      <c r="AN11" s="31"/>
      <c r="AO11" s="31"/>
      <c r="AP11" s="3">
        <f t="shared" si="23"/>
        <v>0</v>
      </c>
      <c r="AQ11" s="3">
        <f t="shared" si="24"/>
        <v>0</v>
      </c>
      <c r="AR11" s="3">
        <f t="shared" si="25"/>
        <v>0</v>
      </c>
      <c r="AS11" s="3">
        <f t="shared" si="61"/>
        <v>0</v>
      </c>
      <c r="AT11" s="18">
        <f t="shared" si="27"/>
        <v>0</v>
      </c>
      <c r="AU11" s="18">
        <f t="shared" si="62"/>
        <v>6.0257210970185504</v>
      </c>
      <c r="AV11" s="39">
        <f t="shared" si="63"/>
        <v>0</v>
      </c>
      <c r="AW11" s="35"/>
      <c r="AX11" s="31"/>
      <c r="AY11" s="31"/>
      <c r="AZ11" s="3">
        <f t="shared" si="30"/>
        <v>0</v>
      </c>
      <c r="BA11" s="3">
        <f t="shared" si="31"/>
        <v>0</v>
      </c>
      <c r="BB11" s="3">
        <f t="shared" si="32"/>
        <v>0</v>
      </c>
      <c r="BC11" s="3">
        <f t="shared" si="64"/>
        <v>0</v>
      </c>
      <c r="BD11" s="18">
        <f t="shared" si="34"/>
        <v>0</v>
      </c>
      <c r="BE11" s="18">
        <f t="shared" si="65"/>
        <v>6.0257210970185504</v>
      </c>
      <c r="BF11" s="39">
        <f t="shared" si="66"/>
        <v>0</v>
      </c>
      <c r="BG11" s="35"/>
      <c r="BH11" s="31"/>
      <c r="BI11" s="31"/>
      <c r="BJ11" s="3">
        <f t="shared" si="37"/>
        <v>0</v>
      </c>
      <c r="BK11" s="3">
        <f t="shared" si="38"/>
        <v>0</v>
      </c>
      <c r="BL11" s="3">
        <f t="shared" si="39"/>
        <v>0</v>
      </c>
      <c r="BM11" s="3">
        <f t="shared" si="67"/>
        <v>0</v>
      </c>
      <c r="BN11" s="18">
        <f t="shared" si="41"/>
        <v>0</v>
      </c>
      <c r="BO11" s="18">
        <f t="shared" si="68"/>
        <v>6.0257210970185504</v>
      </c>
      <c r="BP11" s="39">
        <f t="shared" si="69"/>
        <v>0</v>
      </c>
      <c r="BQ11" s="35"/>
      <c r="BR11" s="31"/>
      <c r="BS11" s="31"/>
      <c r="BT11" s="3">
        <f t="shared" si="44"/>
        <v>0</v>
      </c>
      <c r="BU11" s="3">
        <f t="shared" si="45"/>
        <v>0</v>
      </c>
      <c r="BV11" s="3">
        <f t="shared" si="46"/>
        <v>0</v>
      </c>
      <c r="BW11" s="3">
        <f t="shared" si="70"/>
        <v>0</v>
      </c>
      <c r="BX11" s="18">
        <f t="shared" si="48"/>
        <v>0</v>
      </c>
      <c r="BY11" s="18">
        <f t="shared" si="71"/>
        <v>6.0257210970185504</v>
      </c>
      <c r="BZ11" s="39">
        <f t="shared" si="72"/>
        <v>0</v>
      </c>
    </row>
    <row r="12" spans="2:78" ht="20" customHeight="1" x14ac:dyDescent="0.2">
      <c r="B12" s="13" t="s">
        <v>17</v>
      </c>
      <c r="C12" s="11">
        <f>1*C9</f>
        <v>5.4249999999999998</v>
      </c>
      <c r="D12" s="2"/>
      <c r="E12" s="29">
        <v>34</v>
      </c>
      <c r="F12" s="22">
        <f t="shared" si="51"/>
        <v>0.67460000000000009</v>
      </c>
      <c r="G12" s="22">
        <f t="shared" si="0"/>
        <v>6.0098753756005401</v>
      </c>
      <c r="H12" s="46">
        <f t="shared" si="1"/>
        <v>60333.94366197184</v>
      </c>
      <c r="I12" s="35"/>
      <c r="J12" s="31"/>
      <c r="K12" s="31"/>
      <c r="L12" s="3">
        <f t="shared" si="2"/>
        <v>0</v>
      </c>
      <c r="M12" s="3">
        <f t="shared" si="3"/>
        <v>0</v>
      </c>
      <c r="N12" s="3">
        <f t="shared" si="4"/>
        <v>0</v>
      </c>
      <c r="O12" s="3">
        <f t="shared" si="52"/>
        <v>0</v>
      </c>
      <c r="P12" s="18">
        <f t="shared" si="6"/>
        <v>0</v>
      </c>
      <c r="Q12" s="18">
        <f t="shared" si="53"/>
        <v>7.2384875801272166</v>
      </c>
      <c r="R12" s="39">
        <f t="shared" si="54"/>
        <v>0</v>
      </c>
      <c r="S12" s="35"/>
      <c r="T12" s="31"/>
      <c r="U12" s="31"/>
      <c r="V12" s="3">
        <f t="shared" si="9"/>
        <v>0</v>
      </c>
      <c r="W12" s="3">
        <f t="shared" si="10"/>
        <v>0</v>
      </c>
      <c r="X12" s="3">
        <f t="shared" si="11"/>
        <v>0</v>
      </c>
      <c r="Y12" s="3">
        <f t="shared" si="55"/>
        <v>0</v>
      </c>
      <c r="Z12" s="18">
        <f t="shared" si="13"/>
        <v>0</v>
      </c>
      <c r="AA12" s="18">
        <f t="shared" si="56"/>
        <v>7.2384875801272166</v>
      </c>
      <c r="AB12" s="39">
        <f t="shared" si="57"/>
        <v>0</v>
      </c>
      <c r="AC12" s="35"/>
      <c r="AD12" s="31"/>
      <c r="AE12" s="31"/>
      <c r="AF12" s="3">
        <f t="shared" si="16"/>
        <v>0</v>
      </c>
      <c r="AG12" s="3">
        <f t="shared" si="17"/>
        <v>0</v>
      </c>
      <c r="AH12" s="3">
        <f t="shared" si="18"/>
        <v>0</v>
      </c>
      <c r="AI12" s="3">
        <f t="shared" si="58"/>
        <v>0</v>
      </c>
      <c r="AJ12" s="18">
        <f t="shared" si="20"/>
        <v>0</v>
      </c>
      <c r="AK12" s="18">
        <f t="shared" si="59"/>
        <v>7.2384875801272166</v>
      </c>
      <c r="AL12" s="39">
        <f t="shared" si="60"/>
        <v>0</v>
      </c>
      <c r="AM12" s="35"/>
      <c r="AN12" s="31"/>
      <c r="AO12" s="31"/>
      <c r="AP12" s="3">
        <f t="shared" si="23"/>
        <v>0</v>
      </c>
      <c r="AQ12" s="3">
        <f t="shared" si="24"/>
        <v>0</v>
      </c>
      <c r="AR12" s="3">
        <f t="shared" si="25"/>
        <v>0</v>
      </c>
      <c r="AS12" s="3">
        <f t="shared" si="61"/>
        <v>0</v>
      </c>
      <c r="AT12" s="18">
        <f t="shared" si="27"/>
        <v>0</v>
      </c>
      <c r="AU12" s="18">
        <f t="shared" si="62"/>
        <v>7.2384875801272166</v>
      </c>
      <c r="AV12" s="39">
        <f t="shared" si="63"/>
        <v>0</v>
      </c>
      <c r="AW12" s="35"/>
      <c r="AX12" s="31"/>
      <c r="AY12" s="31"/>
      <c r="AZ12" s="3">
        <f t="shared" si="30"/>
        <v>0</v>
      </c>
      <c r="BA12" s="3">
        <f t="shared" si="31"/>
        <v>0</v>
      </c>
      <c r="BB12" s="3">
        <f t="shared" si="32"/>
        <v>0</v>
      </c>
      <c r="BC12" s="3">
        <f t="shared" si="64"/>
        <v>0</v>
      </c>
      <c r="BD12" s="18">
        <f t="shared" si="34"/>
        <v>0</v>
      </c>
      <c r="BE12" s="18">
        <f t="shared" si="65"/>
        <v>7.2384875801272166</v>
      </c>
      <c r="BF12" s="39">
        <f t="shared" si="66"/>
        <v>0</v>
      </c>
      <c r="BG12" s="35"/>
      <c r="BH12" s="31"/>
      <c r="BI12" s="31"/>
      <c r="BJ12" s="3">
        <f t="shared" si="37"/>
        <v>0</v>
      </c>
      <c r="BK12" s="3">
        <f t="shared" si="38"/>
        <v>0</v>
      </c>
      <c r="BL12" s="3">
        <f t="shared" si="39"/>
        <v>0</v>
      </c>
      <c r="BM12" s="3">
        <f t="shared" si="67"/>
        <v>0</v>
      </c>
      <c r="BN12" s="18">
        <f t="shared" si="41"/>
        <v>0</v>
      </c>
      <c r="BO12" s="18">
        <f t="shared" si="68"/>
        <v>7.2384875801272166</v>
      </c>
      <c r="BP12" s="39">
        <f t="shared" si="69"/>
        <v>0</v>
      </c>
      <c r="BQ12" s="35"/>
      <c r="BR12" s="31"/>
      <c r="BS12" s="31"/>
      <c r="BT12" s="3">
        <f t="shared" si="44"/>
        <v>0</v>
      </c>
      <c r="BU12" s="3">
        <f t="shared" si="45"/>
        <v>0</v>
      </c>
      <c r="BV12" s="3">
        <f t="shared" si="46"/>
        <v>0</v>
      </c>
      <c r="BW12" s="3">
        <f t="shared" si="70"/>
        <v>0</v>
      </c>
      <c r="BX12" s="18">
        <f t="shared" si="48"/>
        <v>0</v>
      </c>
      <c r="BY12" s="18">
        <f t="shared" si="71"/>
        <v>7.2384875801272166</v>
      </c>
      <c r="BZ12" s="39">
        <f t="shared" si="72"/>
        <v>0</v>
      </c>
    </row>
    <row r="13" spans="2:78" ht="20" customHeight="1" x14ac:dyDescent="0.2">
      <c r="B13" s="27" t="s">
        <v>22</v>
      </c>
      <c r="C13" s="28">
        <v>0.02</v>
      </c>
      <c r="D13" s="2"/>
      <c r="E13" s="29">
        <v>36</v>
      </c>
      <c r="F13" s="22">
        <f t="shared" si="51"/>
        <v>0.71460000000000001</v>
      </c>
      <c r="G13" s="22">
        <f t="shared" si="0"/>
        <v>6.36622731011584</v>
      </c>
      <c r="H13" s="46">
        <f t="shared" si="1"/>
        <v>63911.408450704221</v>
      </c>
      <c r="I13" s="35"/>
      <c r="J13" s="31"/>
      <c r="K13" s="31"/>
      <c r="L13" s="3">
        <f t="shared" si="2"/>
        <v>0</v>
      </c>
      <c r="M13" s="3">
        <f t="shared" si="3"/>
        <v>0</v>
      </c>
      <c r="N13" s="3">
        <f t="shared" si="4"/>
        <v>0</v>
      </c>
      <c r="O13" s="3">
        <f t="shared" si="52"/>
        <v>0</v>
      </c>
      <c r="P13" s="18">
        <f t="shared" si="6"/>
        <v>0</v>
      </c>
      <c r="Q13" s="18">
        <f t="shared" si="53"/>
        <v>8.6039496175563563</v>
      </c>
      <c r="R13" s="39">
        <f t="shared" si="54"/>
        <v>0</v>
      </c>
      <c r="S13" s="35"/>
      <c r="T13" s="31"/>
      <c r="U13" s="31"/>
      <c r="V13" s="3">
        <f t="shared" si="9"/>
        <v>0</v>
      </c>
      <c r="W13" s="3">
        <f t="shared" si="10"/>
        <v>0</v>
      </c>
      <c r="X13" s="3">
        <f t="shared" si="11"/>
        <v>0</v>
      </c>
      <c r="Y13" s="3">
        <f t="shared" si="55"/>
        <v>0</v>
      </c>
      <c r="Z13" s="18">
        <f t="shared" si="13"/>
        <v>0</v>
      </c>
      <c r="AA13" s="18">
        <f t="shared" si="56"/>
        <v>8.6039496175563563</v>
      </c>
      <c r="AB13" s="39">
        <f t="shared" si="57"/>
        <v>0</v>
      </c>
      <c r="AC13" s="35"/>
      <c r="AD13" s="31"/>
      <c r="AE13" s="31"/>
      <c r="AF13" s="3">
        <f t="shared" si="16"/>
        <v>0</v>
      </c>
      <c r="AG13" s="3">
        <f t="shared" si="17"/>
        <v>0</v>
      </c>
      <c r="AH13" s="3">
        <f t="shared" si="18"/>
        <v>0</v>
      </c>
      <c r="AI13" s="3">
        <f t="shared" si="58"/>
        <v>0</v>
      </c>
      <c r="AJ13" s="18">
        <f t="shared" si="20"/>
        <v>0</v>
      </c>
      <c r="AK13" s="18">
        <f t="shared" si="59"/>
        <v>8.6039496175563563</v>
      </c>
      <c r="AL13" s="39">
        <f t="shared" si="60"/>
        <v>0</v>
      </c>
      <c r="AM13" s="35"/>
      <c r="AN13" s="31"/>
      <c r="AO13" s="31"/>
      <c r="AP13" s="3">
        <f t="shared" si="23"/>
        <v>0</v>
      </c>
      <c r="AQ13" s="3">
        <f t="shared" si="24"/>
        <v>0</v>
      </c>
      <c r="AR13" s="3">
        <f t="shared" si="25"/>
        <v>0</v>
      </c>
      <c r="AS13" s="3">
        <f t="shared" si="61"/>
        <v>0</v>
      </c>
      <c r="AT13" s="18">
        <f t="shared" si="27"/>
        <v>0</v>
      </c>
      <c r="AU13" s="18">
        <f t="shared" si="62"/>
        <v>8.6039496175563563</v>
      </c>
      <c r="AV13" s="39">
        <f t="shared" si="63"/>
        <v>0</v>
      </c>
      <c r="AW13" s="35"/>
      <c r="AX13" s="31"/>
      <c r="AY13" s="31"/>
      <c r="AZ13" s="3">
        <f t="shared" si="30"/>
        <v>0</v>
      </c>
      <c r="BA13" s="3">
        <f t="shared" si="31"/>
        <v>0</v>
      </c>
      <c r="BB13" s="3">
        <f t="shared" si="32"/>
        <v>0</v>
      </c>
      <c r="BC13" s="3">
        <f t="shared" si="64"/>
        <v>0</v>
      </c>
      <c r="BD13" s="18">
        <f t="shared" si="34"/>
        <v>0</v>
      </c>
      <c r="BE13" s="18">
        <f t="shared" si="65"/>
        <v>8.6039496175563563</v>
      </c>
      <c r="BF13" s="39">
        <f t="shared" si="66"/>
        <v>0</v>
      </c>
      <c r="BG13" s="35"/>
      <c r="BH13" s="31"/>
      <c r="BI13" s="31"/>
      <c r="BJ13" s="3">
        <f t="shared" si="37"/>
        <v>0</v>
      </c>
      <c r="BK13" s="3">
        <f t="shared" si="38"/>
        <v>0</v>
      </c>
      <c r="BL13" s="3">
        <f t="shared" si="39"/>
        <v>0</v>
      </c>
      <c r="BM13" s="3">
        <f t="shared" si="67"/>
        <v>0</v>
      </c>
      <c r="BN13" s="18">
        <f t="shared" si="41"/>
        <v>0</v>
      </c>
      <c r="BO13" s="18">
        <f t="shared" si="68"/>
        <v>8.6039496175563563</v>
      </c>
      <c r="BP13" s="39">
        <f t="shared" si="69"/>
        <v>0</v>
      </c>
      <c r="BQ13" s="35"/>
      <c r="BR13" s="31"/>
      <c r="BS13" s="31"/>
      <c r="BT13" s="3">
        <f t="shared" si="44"/>
        <v>0</v>
      </c>
      <c r="BU13" s="3">
        <f t="shared" si="45"/>
        <v>0</v>
      </c>
      <c r="BV13" s="3">
        <f t="shared" si="46"/>
        <v>0</v>
      </c>
      <c r="BW13" s="3">
        <f t="shared" si="70"/>
        <v>0</v>
      </c>
      <c r="BX13" s="18">
        <f t="shared" si="48"/>
        <v>0</v>
      </c>
      <c r="BY13" s="18">
        <f t="shared" si="71"/>
        <v>8.6039496175563563</v>
      </c>
      <c r="BZ13" s="39">
        <f t="shared" si="72"/>
        <v>0</v>
      </c>
    </row>
    <row r="14" spans="2:78" ht="20" customHeight="1" thickBot="1" x14ac:dyDescent="0.25">
      <c r="B14" s="14" t="s">
        <v>16</v>
      </c>
      <c r="C14" s="15">
        <f>1/(2*PI())*SQRT($C$2/(C11+C12))</f>
        <v>1.2626387384212516</v>
      </c>
      <c r="D14" s="2"/>
      <c r="E14" s="29">
        <v>38</v>
      </c>
      <c r="F14" s="22">
        <f t="shared" si="51"/>
        <v>0.75460000000000005</v>
      </c>
      <c r="G14" s="22">
        <f t="shared" si="0"/>
        <v>6.7225792446311408</v>
      </c>
      <c r="H14" s="46">
        <f t="shared" si="1"/>
        <v>67488.873239436623</v>
      </c>
      <c r="I14" s="35"/>
      <c r="J14" s="31"/>
      <c r="K14" s="31"/>
      <c r="L14" s="3">
        <f t="shared" si="2"/>
        <v>0</v>
      </c>
      <c r="M14" s="3">
        <f t="shared" si="3"/>
        <v>0</v>
      </c>
      <c r="N14" s="3">
        <f t="shared" si="4"/>
        <v>0</v>
      </c>
      <c r="O14" s="3">
        <f t="shared" si="52"/>
        <v>0</v>
      </c>
      <c r="P14" s="18">
        <f t="shared" si="6"/>
        <v>0</v>
      </c>
      <c r="Q14" s="18">
        <f t="shared" si="53"/>
        <v>10.131161200075049</v>
      </c>
      <c r="R14" s="39">
        <f t="shared" si="54"/>
        <v>0</v>
      </c>
      <c r="S14" s="35"/>
      <c r="T14" s="31"/>
      <c r="U14" s="31"/>
      <c r="V14" s="3">
        <f t="shared" si="9"/>
        <v>0</v>
      </c>
      <c r="W14" s="3">
        <f t="shared" si="10"/>
        <v>0</v>
      </c>
      <c r="X14" s="3">
        <f t="shared" si="11"/>
        <v>0</v>
      </c>
      <c r="Y14" s="3">
        <f t="shared" si="55"/>
        <v>0</v>
      </c>
      <c r="Z14" s="18">
        <f t="shared" si="13"/>
        <v>0</v>
      </c>
      <c r="AA14" s="18">
        <f t="shared" si="56"/>
        <v>10.131161200075049</v>
      </c>
      <c r="AB14" s="39">
        <f t="shared" si="57"/>
        <v>0</v>
      </c>
      <c r="AC14" s="35"/>
      <c r="AD14" s="31"/>
      <c r="AE14" s="31"/>
      <c r="AF14" s="3">
        <f t="shared" si="16"/>
        <v>0</v>
      </c>
      <c r="AG14" s="3">
        <f t="shared" si="17"/>
        <v>0</v>
      </c>
      <c r="AH14" s="3">
        <f t="shared" si="18"/>
        <v>0</v>
      </c>
      <c r="AI14" s="3">
        <f t="shared" si="58"/>
        <v>0</v>
      </c>
      <c r="AJ14" s="18">
        <f t="shared" si="20"/>
        <v>0</v>
      </c>
      <c r="AK14" s="18">
        <f t="shared" si="59"/>
        <v>10.131161200075049</v>
      </c>
      <c r="AL14" s="39">
        <f t="shared" si="60"/>
        <v>0</v>
      </c>
      <c r="AM14" s="35"/>
      <c r="AN14" s="31"/>
      <c r="AO14" s="31"/>
      <c r="AP14" s="3">
        <f t="shared" si="23"/>
        <v>0</v>
      </c>
      <c r="AQ14" s="3">
        <f t="shared" si="24"/>
        <v>0</v>
      </c>
      <c r="AR14" s="3">
        <f t="shared" si="25"/>
        <v>0</v>
      </c>
      <c r="AS14" s="3">
        <f t="shared" si="61"/>
        <v>0</v>
      </c>
      <c r="AT14" s="18">
        <f t="shared" si="27"/>
        <v>0</v>
      </c>
      <c r="AU14" s="18">
        <f t="shared" si="62"/>
        <v>10.131161200075049</v>
      </c>
      <c r="AV14" s="39">
        <f t="shared" si="63"/>
        <v>0</v>
      </c>
      <c r="AW14" s="35"/>
      <c r="AX14" s="31"/>
      <c r="AY14" s="31"/>
      <c r="AZ14" s="3">
        <f t="shared" si="30"/>
        <v>0</v>
      </c>
      <c r="BA14" s="3">
        <f t="shared" si="31"/>
        <v>0</v>
      </c>
      <c r="BB14" s="3">
        <f t="shared" si="32"/>
        <v>0</v>
      </c>
      <c r="BC14" s="3">
        <f t="shared" si="64"/>
        <v>0</v>
      </c>
      <c r="BD14" s="18">
        <f t="shared" si="34"/>
        <v>0</v>
      </c>
      <c r="BE14" s="18">
        <f t="shared" si="65"/>
        <v>10.131161200075049</v>
      </c>
      <c r="BF14" s="39">
        <f t="shared" si="66"/>
        <v>0</v>
      </c>
      <c r="BG14" s="35"/>
      <c r="BH14" s="31"/>
      <c r="BI14" s="31"/>
      <c r="BJ14" s="3">
        <f t="shared" si="37"/>
        <v>0</v>
      </c>
      <c r="BK14" s="3">
        <f t="shared" si="38"/>
        <v>0</v>
      </c>
      <c r="BL14" s="3">
        <f t="shared" si="39"/>
        <v>0</v>
      </c>
      <c r="BM14" s="3">
        <f t="shared" si="67"/>
        <v>0</v>
      </c>
      <c r="BN14" s="18">
        <f t="shared" si="41"/>
        <v>0</v>
      </c>
      <c r="BO14" s="18">
        <f t="shared" si="68"/>
        <v>10.131161200075049</v>
      </c>
      <c r="BP14" s="39">
        <f t="shared" si="69"/>
        <v>0</v>
      </c>
      <c r="BQ14" s="35"/>
      <c r="BR14" s="31"/>
      <c r="BS14" s="31"/>
      <c r="BT14" s="3">
        <f t="shared" si="44"/>
        <v>0</v>
      </c>
      <c r="BU14" s="3">
        <f t="shared" si="45"/>
        <v>0</v>
      </c>
      <c r="BV14" s="3">
        <f t="shared" si="46"/>
        <v>0</v>
      </c>
      <c r="BW14" s="3">
        <f t="shared" si="70"/>
        <v>0</v>
      </c>
      <c r="BX14" s="18">
        <f t="shared" si="48"/>
        <v>0</v>
      </c>
      <c r="BY14" s="18">
        <f t="shared" si="71"/>
        <v>10.131161200075049</v>
      </c>
      <c r="BZ14" s="39">
        <f t="shared" si="72"/>
        <v>0</v>
      </c>
    </row>
    <row r="15" spans="2:78" ht="20" customHeight="1" x14ac:dyDescent="0.2">
      <c r="B15" s="2"/>
      <c r="C15" s="2"/>
      <c r="D15" s="2"/>
      <c r="E15" s="29">
        <v>40</v>
      </c>
      <c r="F15" s="22">
        <f t="shared" si="51"/>
        <v>0.79460000000000008</v>
      </c>
      <c r="G15" s="22">
        <f t="shared" si="0"/>
        <v>7.0789311791464415</v>
      </c>
      <c r="H15" s="46">
        <f t="shared" si="1"/>
        <v>71066.338028169019</v>
      </c>
      <c r="I15" s="35"/>
      <c r="J15" s="31"/>
      <c r="K15" s="31"/>
      <c r="L15" s="3">
        <f t="shared" si="2"/>
        <v>0</v>
      </c>
      <c r="M15" s="3">
        <f t="shared" si="3"/>
        <v>0</v>
      </c>
      <c r="N15" s="3">
        <f t="shared" si="4"/>
        <v>0</v>
      </c>
      <c r="O15" s="3">
        <f t="shared" si="52"/>
        <v>0</v>
      </c>
      <c r="P15" s="18">
        <f t="shared" si="6"/>
        <v>0</v>
      </c>
      <c r="Q15" s="18">
        <f t="shared" si="53"/>
        <v>11.829176318452365</v>
      </c>
      <c r="R15" s="39">
        <f t="shared" si="54"/>
        <v>0</v>
      </c>
      <c r="S15" s="35"/>
      <c r="T15" s="31"/>
      <c r="U15" s="31"/>
      <c r="V15" s="3">
        <f t="shared" si="9"/>
        <v>0</v>
      </c>
      <c r="W15" s="3">
        <f t="shared" si="10"/>
        <v>0</v>
      </c>
      <c r="X15" s="3">
        <f t="shared" si="11"/>
        <v>0</v>
      </c>
      <c r="Y15" s="3">
        <f t="shared" si="55"/>
        <v>0</v>
      </c>
      <c r="Z15" s="18">
        <f t="shared" si="13"/>
        <v>0</v>
      </c>
      <c r="AA15" s="18">
        <f t="shared" si="56"/>
        <v>11.829176318452365</v>
      </c>
      <c r="AB15" s="39">
        <f t="shared" si="57"/>
        <v>0</v>
      </c>
      <c r="AC15" s="35"/>
      <c r="AD15" s="31"/>
      <c r="AE15" s="31"/>
      <c r="AF15" s="3">
        <f t="shared" si="16"/>
        <v>0</v>
      </c>
      <c r="AG15" s="3">
        <f t="shared" si="17"/>
        <v>0</v>
      </c>
      <c r="AH15" s="3">
        <f t="shared" si="18"/>
        <v>0</v>
      </c>
      <c r="AI15" s="3">
        <f t="shared" si="58"/>
        <v>0</v>
      </c>
      <c r="AJ15" s="18">
        <f t="shared" si="20"/>
        <v>0</v>
      </c>
      <c r="AK15" s="18">
        <f t="shared" si="59"/>
        <v>11.829176318452365</v>
      </c>
      <c r="AL15" s="39">
        <f t="shared" si="60"/>
        <v>0</v>
      </c>
      <c r="AM15" s="35"/>
      <c r="AN15" s="31"/>
      <c r="AO15" s="31"/>
      <c r="AP15" s="3">
        <f t="shared" si="23"/>
        <v>0</v>
      </c>
      <c r="AQ15" s="3">
        <f t="shared" si="24"/>
        <v>0</v>
      </c>
      <c r="AR15" s="3">
        <f t="shared" si="25"/>
        <v>0</v>
      </c>
      <c r="AS15" s="3">
        <f t="shared" si="61"/>
        <v>0</v>
      </c>
      <c r="AT15" s="18">
        <f t="shared" si="27"/>
        <v>0</v>
      </c>
      <c r="AU15" s="18">
        <f t="shared" si="62"/>
        <v>11.829176318452365</v>
      </c>
      <c r="AV15" s="39">
        <f t="shared" si="63"/>
        <v>0</v>
      </c>
      <c r="AW15" s="35"/>
      <c r="AX15" s="31"/>
      <c r="AY15" s="31"/>
      <c r="AZ15" s="3">
        <f t="shared" si="30"/>
        <v>0</v>
      </c>
      <c r="BA15" s="3">
        <f t="shared" si="31"/>
        <v>0</v>
      </c>
      <c r="BB15" s="3">
        <f t="shared" si="32"/>
        <v>0</v>
      </c>
      <c r="BC15" s="3">
        <f t="shared" si="64"/>
        <v>0</v>
      </c>
      <c r="BD15" s="18">
        <f t="shared" si="34"/>
        <v>0</v>
      </c>
      <c r="BE15" s="18">
        <f t="shared" si="65"/>
        <v>11.829176318452365</v>
      </c>
      <c r="BF15" s="39">
        <f t="shared" si="66"/>
        <v>0</v>
      </c>
      <c r="BG15" s="35"/>
      <c r="BH15" s="31"/>
      <c r="BI15" s="31"/>
      <c r="BJ15" s="3">
        <f t="shared" si="37"/>
        <v>0</v>
      </c>
      <c r="BK15" s="3">
        <f t="shared" si="38"/>
        <v>0</v>
      </c>
      <c r="BL15" s="3">
        <f t="shared" si="39"/>
        <v>0</v>
      </c>
      <c r="BM15" s="3">
        <f t="shared" si="67"/>
        <v>0</v>
      </c>
      <c r="BN15" s="18">
        <f t="shared" si="41"/>
        <v>0</v>
      </c>
      <c r="BO15" s="18">
        <f t="shared" si="68"/>
        <v>11.829176318452365</v>
      </c>
      <c r="BP15" s="39">
        <f t="shared" si="69"/>
        <v>0</v>
      </c>
      <c r="BQ15" s="35"/>
      <c r="BR15" s="31"/>
      <c r="BS15" s="31"/>
      <c r="BT15" s="3">
        <f t="shared" si="44"/>
        <v>0</v>
      </c>
      <c r="BU15" s="3">
        <f t="shared" si="45"/>
        <v>0</v>
      </c>
      <c r="BV15" s="3">
        <f t="shared" si="46"/>
        <v>0</v>
      </c>
      <c r="BW15" s="3">
        <f t="shared" si="70"/>
        <v>0</v>
      </c>
      <c r="BX15" s="18">
        <f t="shared" si="48"/>
        <v>0</v>
      </c>
      <c r="BY15" s="18">
        <f t="shared" si="71"/>
        <v>11.829176318452365</v>
      </c>
      <c r="BZ15" s="39">
        <f t="shared" si="72"/>
        <v>0</v>
      </c>
    </row>
    <row r="16" spans="2:78" ht="20" customHeight="1" x14ac:dyDescent="0.2">
      <c r="B16" s="2"/>
      <c r="C16" s="2"/>
      <c r="D16" s="2"/>
      <c r="E16" s="29">
        <v>42</v>
      </c>
      <c r="F16" s="22">
        <f t="shared" si="51"/>
        <v>0.83460000000000001</v>
      </c>
      <c r="G16" s="22">
        <f t="shared" si="0"/>
        <v>7.4352831136617406</v>
      </c>
      <c r="H16" s="46">
        <f t="shared" si="1"/>
        <v>74643.8028169014</v>
      </c>
      <c r="I16" s="35"/>
      <c r="J16" s="31"/>
      <c r="K16" s="31"/>
      <c r="L16" s="3">
        <f t="shared" si="2"/>
        <v>0</v>
      </c>
      <c r="M16" s="3">
        <f t="shared" si="3"/>
        <v>0</v>
      </c>
      <c r="N16" s="3">
        <f t="shared" si="4"/>
        <v>0</v>
      </c>
      <c r="O16" s="3">
        <f t="shared" si="52"/>
        <v>0</v>
      </c>
      <c r="P16" s="18">
        <f t="shared" si="6"/>
        <v>0</v>
      </c>
      <c r="Q16" s="18">
        <f t="shared" si="53"/>
        <v>13.707048963457382</v>
      </c>
      <c r="R16" s="39">
        <f t="shared" si="54"/>
        <v>0</v>
      </c>
      <c r="S16" s="35"/>
      <c r="T16" s="31"/>
      <c r="U16" s="31"/>
      <c r="V16" s="3">
        <f t="shared" si="9"/>
        <v>0</v>
      </c>
      <c r="W16" s="3">
        <f t="shared" si="10"/>
        <v>0</v>
      </c>
      <c r="X16" s="3">
        <f t="shared" si="11"/>
        <v>0</v>
      </c>
      <c r="Y16" s="3">
        <f t="shared" si="55"/>
        <v>0</v>
      </c>
      <c r="Z16" s="18">
        <f t="shared" si="13"/>
        <v>0</v>
      </c>
      <c r="AA16" s="18">
        <f t="shared" si="56"/>
        <v>13.707048963457382</v>
      </c>
      <c r="AB16" s="39">
        <f t="shared" si="57"/>
        <v>0</v>
      </c>
      <c r="AC16" s="35"/>
      <c r="AD16" s="31"/>
      <c r="AE16" s="31"/>
      <c r="AF16" s="3">
        <f t="shared" si="16"/>
        <v>0</v>
      </c>
      <c r="AG16" s="3">
        <f t="shared" si="17"/>
        <v>0</v>
      </c>
      <c r="AH16" s="3">
        <f t="shared" si="18"/>
        <v>0</v>
      </c>
      <c r="AI16" s="3">
        <f t="shared" si="58"/>
        <v>0</v>
      </c>
      <c r="AJ16" s="18">
        <f t="shared" si="20"/>
        <v>0</v>
      </c>
      <c r="AK16" s="18">
        <f t="shared" si="59"/>
        <v>13.707048963457382</v>
      </c>
      <c r="AL16" s="39">
        <f t="shared" si="60"/>
        <v>0</v>
      </c>
      <c r="AM16" s="35"/>
      <c r="AN16" s="31"/>
      <c r="AO16" s="31"/>
      <c r="AP16" s="3">
        <f t="shared" si="23"/>
        <v>0</v>
      </c>
      <c r="AQ16" s="3">
        <f t="shared" si="24"/>
        <v>0</v>
      </c>
      <c r="AR16" s="3">
        <f t="shared" si="25"/>
        <v>0</v>
      </c>
      <c r="AS16" s="3">
        <f t="shared" si="61"/>
        <v>0</v>
      </c>
      <c r="AT16" s="18">
        <f t="shared" si="27"/>
        <v>0</v>
      </c>
      <c r="AU16" s="18">
        <f t="shared" si="62"/>
        <v>13.707048963457382</v>
      </c>
      <c r="AV16" s="39">
        <f t="shared" si="63"/>
        <v>0</v>
      </c>
      <c r="AW16" s="35"/>
      <c r="AX16" s="31"/>
      <c r="AY16" s="31"/>
      <c r="AZ16" s="3">
        <f t="shared" si="30"/>
        <v>0</v>
      </c>
      <c r="BA16" s="3">
        <f t="shared" si="31"/>
        <v>0</v>
      </c>
      <c r="BB16" s="3">
        <f t="shared" si="32"/>
        <v>0</v>
      </c>
      <c r="BC16" s="3">
        <f t="shared" si="64"/>
        <v>0</v>
      </c>
      <c r="BD16" s="18">
        <f t="shared" si="34"/>
        <v>0</v>
      </c>
      <c r="BE16" s="18">
        <f t="shared" si="65"/>
        <v>13.707048963457382</v>
      </c>
      <c r="BF16" s="39">
        <f t="shared" si="66"/>
        <v>0</v>
      </c>
      <c r="BG16" s="35"/>
      <c r="BH16" s="31"/>
      <c r="BI16" s="31"/>
      <c r="BJ16" s="3">
        <f t="shared" si="37"/>
        <v>0</v>
      </c>
      <c r="BK16" s="3">
        <f t="shared" si="38"/>
        <v>0</v>
      </c>
      <c r="BL16" s="3">
        <f t="shared" si="39"/>
        <v>0</v>
      </c>
      <c r="BM16" s="3">
        <f t="shared" si="67"/>
        <v>0</v>
      </c>
      <c r="BN16" s="18">
        <f t="shared" si="41"/>
        <v>0</v>
      </c>
      <c r="BO16" s="18">
        <f t="shared" si="68"/>
        <v>13.707048963457382</v>
      </c>
      <c r="BP16" s="39">
        <f t="shared" si="69"/>
        <v>0</v>
      </c>
      <c r="BQ16" s="35"/>
      <c r="BR16" s="31"/>
      <c r="BS16" s="31"/>
      <c r="BT16" s="3">
        <f t="shared" si="44"/>
        <v>0</v>
      </c>
      <c r="BU16" s="3">
        <f t="shared" si="45"/>
        <v>0</v>
      </c>
      <c r="BV16" s="3">
        <f t="shared" si="46"/>
        <v>0</v>
      </c>
      <c r="BW16" s="3">
        <f t="shared" si="70"/>
        <v>0</v>
      </c>
      <c r="BX16" s="18">
        <f t="shared" si="48"/>
        <v>0</v>
      </c>
      <c r="BY16" s="18">
        <f t="shared" si="71"/>
        <v>13.707048963457382</v>
      </c>
      <c r="BZ16" s="39">
        <f t="shared" si="72"/>
        <v>0</v>
      </c>
    </row>
    <row r="17" spans="2:78" ht="20" customHeight="1" x14ac:dyDescent="0.2">
      <c r="B17" s="2"/>
      <c r="C17" s="2"/>
      <c r="D17" s="2"/>
      <c r="E17" s="29">
        <v>44</v>
      </c>
      <c r="F17" s="22">
        <f t="shared" si="51"/>
        <v>0.87460000000000004</v>
      </c>
      <c r="G17" s="22">
        <f t="shared" si="0"/>
        <v>7.7916350481770413</v>
      </c>
      <c r="H17" s="46">
        <f t="shared" si="1"/>
        <v>78221.267605633795</v>
      </c>
      <c r="I17" s="35"/>
      <c r="J17" s="31"/>
      <c r="K17" s="31"/>
      <c r="L17" s="3">
        <f t="shared" si="2"/>
        <v>0</v>
      </c>
      <c r="M17" s="3">
        <f t="shared" si="3"/>
        <v>0</v>
      </c>
      <c r="N17" s="3">
        <f t="shared" si="4"/>
        <v>0</v>
      </c>
      <c r="O17" s="3">
        <f t="shared" si="52"/>
        <v>0</v>
      </c>
      <c r="P17" s="18">
        <f t="shared" si="6"/>
        <v>0</v>
      </c>
      <c r="Q17" s="18">
        <f t="shared" si="53"/>
        <v>15.773833125859181</v>
      </c>
      <c r="R17" s="39">
        <f t="shared" si="54"/>
        <v>0</v>
      </c>
      <c r="S17" s="35"/>
      <c r="T17" s="31"/>
      <c r="U17" s="31"/>
      <c r="V17" s="3">
        <f t="shared" si="9"/>
        <v>0</v>
      </c>
      <c r="W17" s="3">
        <f t="shared" si="10"/>
        <v>0</v>
      </c>
      <c r="X17" s="3">
        <f t="shared" si="11"/>
        <v>0</v>
      </c>
      <c r="Y17" s="3">
        <f t="shared" si="55"/>
        <v>0</v>
      </c>
      <c r="Z17" s="18">
        <f t="shared" si="13"/>
        <v>0</v>
      </c>
      <c r="AA17" s="18">
        <f t="shared" si="56"/>
        <v>15.773833125859181</v>
      </c>
      <c r="AB17" s="39">
        <f t="shared" si="57"/>
        <v>0</v>
      </c>
      <c r="AC17" s="35"/>
      <c r="AD17" s="31"/>
      <c r="AE17" s="31"/>
      <c r="AF17" s="3">
        <f t="shared" si="16"/>
        <v>0</v>
      </c>
      <c r="AG17" s="3">
        <f t="shared" si="17"/>
        <v>0</v>
      </c>
      <c r="AH17" s="3">
        <f t="shared" si="18"/>
        <v>0</v>
      </c>
      <c r="AI17" s="3">
        <f t="shared" si="58"/>
        <v>0</v>
      </c>
      <c r="AJ17" s="18">
        <f t="shared" si="20"/>
        <v>0</v>
      </c>
      <c r="AK17" s="18">
        <f t="shared" si="59"/>
        <v>15.773833125859181</v>
      </c>
      <c r="AL17" s="39">
        <f t="shared" si="60"/>
        <v>0</v>
      </c>
      <c r="AM17" s="35"/>
      <c r="AN17" s="31"/>
      <c r="AO17" s="31"/>
      <c r="AP17" s="3">
        <f t="shared" si="23"/>
        <v>0</v>
      </c>
      <c r="AQ17" s="3">
        <f t="shared" si="24"/>
        <v>0</v>
      </c>
      <c r="AR17" s="3">
        <f t="shared" si="25"/>
        <v>0</v>
      </c>
      <c r="AS17" s="3">
        <f t="shared" si="61"/>
        <v>0</v>
      </c>
      <c r="AT17" s="18">
        <f t="shared" si="27"/>
        <v>0</v>
      </c>
      <c r="AU17" s="18">
        <f t="shared" si="62"/>
        <v>15.773833125859181</v>
      </c>
      <c r="AV17" s="39">
        <f t="shared" si="63"/>
        <v>0</v>
      </c>
      <c r="AW17" s="35"/>
      <c r="AX17" s="31"/>
      <c r="AY17" s="31"/>
      <c r="AZ17" s="3">
        <f t="shared" si="30"/>
        <v>0</v>
      </c>
      <c r="BA17" s="3">
        <f t="shared" si="31"/>
        <v>0</v>
      </c>
      <c r="BB17" s="3">
        <f t="shared" si="32"/>
        <v>0</v>
      </c>
      <c r="BC17" s="3">
        <f t="shared" si="64"/>
        <v>0</v>
      </c>
      <c r="BD17" s="18">
        <f t="shared" si="34"/>
        <v>0</v>
      </c>
      <c r="BE17" s="18">
        <f t="shared" si="65"/>
        <v>15.773833125859181</v>
      </c>
      <c r="BF17" s="39">
        <f t="shared" si="66"/>
        <v>0</v>
      </c>
      <c r="BG17" s="35"/>
      <c r="BH17" s="31"/>
      <c r="BI17" s="31"/>
      <c r="BJ17" s="3">
        <f t="shared" si="37"/>
        <v>0</v>
      </c>
      <c r="BK17" s="3">
        <f t="shared" si="38"/>
        <v>0</v>
      </c>
      <c r="BL17" s="3">
        <f t="shared" si="39"/>
        <v>0</v>
      </c>
      <c r="BM17" s="3">
        <f t="shared" si="67"/>
        <v>0</v>
      </c>
      <c r="BN17" s="18">
        <f t="shared" si="41"/>
        <v>0</v>
      </c>
      <c r="BO17" s="18">
        <f t="shared" si="68"/>
        <v>15.773833125859181</v>
      </c>
      <c r="BP17" s="39">
        <f t="shared" si="69"/>
        <v>0</v>
      </c>
      <c r="BQ17" s="35"/>
      <c r="BR17" s="31"/>
      <c r="BS17" s="31"/>
      <c r="BT17" s="3">
        <f t="shared" si="44"/>
        <v>0</v>
      </c>
      <c r="BU17" s="3">
        <f t="shared" si="45"/>
        <v>0</v>
      </c>
      <c r="BV17" s="3">
        <f t="shared" si="46"/>
        <v>0</v>
      </c>
      <c r="BW17" s="3">
        <f t="shared" si="70"/>
        <v>0</v>
      </c>
      <c r="BX17" s="18">
        <f t="shared" si="48"/>
        <v>0</v>
      </c>
      <c r="BY17" s="18">
        <f t="shared" si="71"/>
        <v>15.773833125859181</v>
      </c>
      <c r="BZ17" s="39">
        <f t="shared" si="72"/>
        <v>0</v>
      </c>
    </row>
    <row r="18" spans="2:78" ht="20" customHeight="1" x14ac:dyDescent="0.2">
      <c r="B18" s="16"/>
      <c r="C18" s="2"/>
      <c r="D18" s="2"/>
      <c r="E18" s="29">
        <v>46</v>
      </c>
      <c r="F18" s="22">
        <f t="shared" si="51"/>
        <v>0.91460000000000008</v>
      </c>
      <c r="G18" s="22">
        <f t="shared" si="0"/>
        <v>8.1479869826923412</v>
      </c>
      <c r="H18" s="46">
        <f t="shared" si="1"/>
        <v>81798.732394366205</v>
      </c>
      <c r="I18" s="35"/>
      <c r="J18" s="31"/>
      <c r="K18" s="31"/>
      <c r="L18" s="3">
        <f t="shared" si="2"/>
        <v>0</v>
      </c>
      <c r="M18" s="3">
        <f t="shared" si="3"/>
        <v>0</v>
      </c>
      <c r="N18" s="3">
        <f t="shared" si="4"/>
        <v>0</v>
      </c>
      <c r="O18" s="3">
        <f t="shared" si="52"/>
        <v>0</v>
      </c>
      <c r="P18" s="18">
        <f t="shared" si="6"/>
        <v>0</v>
      </c>
      <c r="Q18" s="18">
        <f t="shared" si="53"/>
        <v>18.038582796426837</v>
      </c>
      <c r="R18" s="39">
        <f t="shared" si="54"/>
        <v>0</v>
      </c>
      <c r="S18" s="35"/>
      <c r="T18" s="31"/>
      <c r="U18" s="31"/>
      <c r="V18" s="3">
        <f t="shared" si="9"/>
        <v>0</v>
      </c>
      <c r="W18" s="3">
        <f t="shared" si="10"/>
        <v>0</v>
      </c>
      <c r="X18" s="3">
        <f t="shared" si="11"/>
        <v>0</v>
      </c>
      <c r="Y18" s="3">
        <f t="shared" si="55"/>
        <v>0</v>
      </c>
      <c r="Z18" s="18">
        <f t="shared" si="13"/>
        <v>0</v>
      </c>
      <c r="AA18" s="18">
        <f t="shared" si="56"/>
        <v>18.038582796426837</v>
      </c>
      <c r="AB18" s="39">
        <f t="shared" si="57"/>
        <v>0</v>
      </c>
      <c r="AC18" s="35"/>
      <c r="AD18" s="31"/>
      <c r="AE18" s="31"/>
      <c r="AF18" s="3">
        <f t="shared" si="16"/>
        <v>0</v>
      </c>
      <c r="AG18" s="3">
        <f t="shared" si="17"/>
        <v>0</v>
      </c>
      <c r="AH18" s="3">
        <f t="shared" si="18"/>
        <v>0</v>
      </c>
      <c r="AI18" s="3">
        <f t="shared" si="58"/>
        <v>0</v>
      </c>
      <c r="AJ18" s="18">
        <f t="shared" si="20"/>
        <v>0</v>
      </c>
      <c r="AK18" s="18">
        <f t="shared" si="59"/>
        <v>18.038582796426837</v>
      </c>
      <c r="AL18" s="39">
        <f t="shared" si="60"/>
        <v>0</v>
      </c>
      <c r="AM18" s="35"/>
      <c r="AN18" s="31"/>
      <c r="AO18" s="31"/>
      <c r="AP18" s="3">
        <f t="shared" si="23"/>
        <v>0</v>
      </c>
      <c r="AQ18" s="3">
        <f t="shared" si="24"/>
        <v>0</v>
      </c>
      <c r="AR18" s="3">
        <f t="shared" si="25"/>
        <v>0</v>
      </c>
      <c r="AS18" s="3">
        <f t="shared" si="61"/>
        <v>0</v>
      </c>
      <c r="AT18" s="18">
        <f t="shared" si="27"/>
        <v>0</v>
      </c>
      <c r="AU18" s="18">
        <f t="shared" si="62"/>
        <v>18.038582796426837</v>
      </c>
      <c r="AV18" s="39">
        <f t="shared" si="63"/>
        <v>0</v>
      </c>
      <c r="AW18" s="35"/>
      <c r="AX18" s="31"/>
      <c r="AY18" s="31"/>
      <c r="AZ18" s="3">
        <f t="shared" si="30"/>
        <v>0</v>
      </c>
      <c r="BA18" s="3">
        <f t="shared" si="31"/>
        <v>0</v>
      </c>
      <c r="BB18" s="3">
        <f t="shared" si="32"/>
        <v>0</v>
      </c>
      <c r="BC18" s="3">
        <f t="shared" si="64"/>
        <v>0</v>
      </c>
      <c r="BD18" s="18">
        <f t="shared" si="34"/>
        <v>0</v>
      </c>
      <c r="BE18" s="18">
        <f t="shared" si="65"/>
        <v>18.038582796426837</v>
      </c>
      <c r="BF18" s="39">
        <f t="shared" si="66"/>
        <v>0</v>
      </c>
      <c r="BG18" s="35"/>
      <c r="BH18" s="31"/>
      <c r="BI18" s="31"/>
      <c r="BJ18" s="3">
        <f t="shared" si="37"/>
        <v>0</v>
      </c>
      <c r="BK18" s="3">
        <f t="shared" si="38"/>
        <v>0</v>
      </c>
      <c r="BL18" s="3">
        <f t="shared" si="39"/>
        <v>0</v>
      </c>
      <c r="BM18" s="3">
        <f t="shared" si="67"/>
        <v>0</v>
      </c>
      <c r="BN18" s="18">
        <f t="shared" si="41"/>
        <v>0</v>
      </c>
      <c r="BO18" s="18">
        <f t="shared" si="68"/>
        <v>18.038582796426837</v>
      </c>
      <c r="BP18" s="39">
        <f t="shared" si="69"/>
        <v>0</v>
      </c>
      <c r="BQ18" s="35"/>
      <c r="BR18" s="31"/>
      <c r="BS18" s="31"/>
      <c r="BT18" s="3">
        <f t="shared" si="44"/>
        <v>0</v>
      </c>
      <c r="BU18" s="3">
        <f t="shared" si="45"/>
        <v>0</v>
      </c>
      <c r="BV18" s="3">
        <f t="shared" si="46"/>
        <v>0</v>
      </c>
      <c r="BW18" s="3">
        <f t="shared" si="70"/>
        <v>0</v>
      </c>
      <c r="BX18" s="18">
        <f t="shared" si="48"/>
        <v>0</v>
      </c>
      <c r="BY18" s="18">
        <f t="shared" si="71"/>
        <v>18.038582796426837</v>
      </c>
      <c r="BZ18" s="39">
        <f t="shared" si="72"/>
        <v>0</v>
      </c>
    </row>
    <row r="19" spans="2:78" ht="20" customHeight="1" x14ac:dyDescent="0.2">
      <c r="B19" s="16"/>
      <c r="C19" s="2"/>
      <c r="D19" s="2"/>
      <c r="E19" s="29">
        <v>48</v>
      </c>
      <c r="F19" s="22">
        <f t="shared" si="51"/>
        <v>0.9546</v>
      </c>
      <c r="G19" s="22">
        <f t="shared" si="0"/>
        <v>8.504338917207642</v>
      </c>
      <c r="H19" s="46">
        <f t="shared" si="1"/>
        <v>85376.1971830986</v>
      </c>
      <c r="I19" s="35"/>
      <c r="J19" s="31"/>
      <c r="K19" s="31"/>
      <c r="L19" s="3">
        <f t="shared" si="2"/>
        <v>0</v>
      </c>
      <c r="M19" s="3">
        <f t="shared" si="3"/>
        <v>0</v>
      </c>
      <c r="N19" s="3">
        <f t="shared" si="4"/>
        <v>0</v>
      </c>
      <c r="O19" s="3">
        <f t="shared" si="52"/>
        <v>0</v>
      </c>
      <c r="P19" s="18">
        <f t="shared" si="6"/>
        <v>0</v>
      </c>
      <c r="Q19" s="18">
        <f t="shared" si="53"/>
        <v>20.510351965929416</v>
      </c>
      <c r="R19" s="39">
        <f t="shared" si="54"/>
        <v>0</v>
      </c>
      <c r="S19" s="35"/>
      <c r="T19" s="31"/>
      <c r="U19" s="31"/>
      <c r="V19" s="3">
        <f t="shared" si="9"/>
        <v>0</v>
      </c>
      <c r="W19" s="3">
        <f t="shared" si="10"/>
        <v>0</v>
      </c>
      <c r="X19" s="3">
        <f t="shared" si="11"/>
        <v>0</v>
      </c>
      <c r="Y19" s="3">
        <f t="shared" si="55"/>
        <v>0</v>
      </c>
      <c r="Z19" s="18">
        <f t="shared" si="13"/>
        <v>0</v>
      </c>
      <c r="AA19" s="18">
        <f t="shared" si="56"/>
        <v>20.510351965929416</v>
      </c>
      <c r="AB19" s="39">
        <f t="shared" si="57"/>
        <v>0</v>
      </c>
      <c r="AC19" s="35"/>
      <c r="AD19" s="31"/>
      <c r="AE19" s="31"/>
      <c r="AF19" s="3">
        <f t="shared" si="16"/>
        <v>0</v>
      </c>
      <c r="AG19" s="3">
        <f t="shared" si="17"/>
        <v>0</v>
      </c>
      <c r="AH19" s="3">
        <f t="shared" si="18"/>
        <v>0</v>
      </c>
      <c r="AI19" s="3">
        <f t="shared" si="58"/>
        <v>0</v>
      </c>
      <c r="AJ19" s="18">
        <f t="shared" si="20"/>
        <v>0</v>
      </c>
      <c r="AK19" s="18">
        <f t="shared" si="59"/>
        <v>20.510351965929416</v>
      </c>
      <c r="AL19" s="39">
        <f t="shared" si="60"/>
        <v>0</v>
      </c>
      <c r="AM19" s="35"/>
      <c r="AN19" s="31"/>
      <c r="AO19" s="31"/>
      <c r="AP19" s="3">
        <f t="shared" si="23"/>
        <v>0</v>
      </c>
      <c r="AQ19" s="3">
        <f t="shared" si="24"/>
        <v>0</v>
      </c>
      <c r="AR19" s="3">
        <f t="shared" si="25"/>
        <v>0</v>
      </c>
      <c r="AS19" s="3">
        <f t="shared" si="61"/>
        <v>0</v>
      </c>
      <c r="AT19" s="18">
        <f t="shared" si="27"/>
        <v>0</v>
      </c>
      <c r="AU19" s="18">
        <f t="shared" si="62"/>
        <v>20.510351965929416</v>
      </c>
      <c r="AV19" s="39">
        <f t="shared" si="63"/>
        <v>0</v>
      </c>
      <c r="AW19" s="35"/>
      <c r="AX19" s="31"/>
      <c r="AY19" s="31"/>
      <c r="AZ19" s="3">
        <f t="shared" si="30"/>
        <v>0</v>
      </c>
      <c r="BA19" s="3">
        <f t="shared" si="31"/>
        <v>0</v>
      </c>
      <c r="BB19" s="3">
        <f t="shared" si="32"/>
        <v>0</v>
      </c>
      <c r="BC19" s="3">
        <f t="shared" si="64"/>
        <v>0</v>
      </c>
      <c r="BD19" s="18">
        <f t="shared" si="34"/>
        <v>0</v>
      </c>
      <c r="BE19" s="18">
        <f t="shared" si="65"/>
        <v>20.510351965929416</v>
      </c>
      <c r="BF19" s="39">
        <f t="shared" si="66"/>
        <v>0</v>
      </c>
      <c r="BG19" s="35"/>
      <c r="BH19" s="31"/>
      <c r="BI19" s="31"/>
      <c r="BJ19" s="3">
        <f t="shared" si="37"/>
        <v>0</v>
      </c>
      <c r="BK19" s="3">
        <f t="shared" si="38"/>
        <v>0</v>
      </c>
      <c r="BL19" s="3">
        <f t="shared" si="39"/>
        <v>0</v>
      </c>
      <c r="BM19" s="3">
        <f t="shared" si="67"/>
        <v>0</v>
      </c>
      <c r="BN19" s="18">
        <f t="shared" si="41"/>
        <v>0</v>
      </c>
      <c r="BO19" s="18">
        <f t="shared" si="68"/>
        <v>20.510351965929416</v>
      </c>
      <c r="BP19" s="39">
        <f t="shared" si="69"/>
        <v>0</v>
      </c>
      <c r="BQ19" s="35"/>
      <c r="BR19" s="31"/>
      <c r="BS19" s="31"/>
      <c r="BT19" s="3">
        <f t="shared" si="44"/>
        <v>0</v>
      </c>
      <c r="BU19" s="3">
        <f t="shared" si="45"/>
        <v>0</v>
      </c>
      <c r="BV19" s="3">
        <f t="shared" si="46"/>
        <v>0</v>
      </c>
      <c r="BW19" s="3">
        <f t="shared" si="70"/>
        <v>0</v>
      </c>
      <c r="BX19" s="18">
        <f t="shared" si="48"/>
        <v>0</v>
      </c>
      <c r="BY19" s="18">
        <f t="shared" si="71"/>
        <v>20.510351965929416</v>
      </c>
      <c r="BZ19" s="39">
        <f t="shared" si="72"/>
        <v>0</v>
      </c>
    </row>
    <row r="20" spans="2:78" ht="20" customHeight="1" x14ac:dyDescent="0.2">
      <c r="B20" s="16"/>
      <c r="C20" s="2"/>
      <c r="D20" s="17"/>
      <c r="E20" s="29">
        <v>50</v>
      </c>
      <c r="F20" s="22">
        <f t="shared" si="51"/>
        <v>0.99460000000000004</v>
      </c>
      <c r="G20" s="22">
        <f t="shared" si="0"/>
        <v>8.860690851722941</v>
      </c>
      <c r="H20" s="46">
        <f t="shared" si="1"/>
        <v>88953.661971830996</v>
      </c>
      <c r="I20" s="36"/>
      <c r="J20" s="32"/>
      <c r="K20" s="32"/>
      <c r="L20" s="3">
        <f t="shared" si="2"/>
        <v>0</v>
      </c>
      <c r="M20" s="3">
        <f t="shared" si="3"/>
        <v>0</v>
      </c>
      <c r="N20" s="3">
        <f t="shared" si="4"/>
        <v>0</v>
      </c>
      <c r="O20" s="3">
        <f t="shared" si="52"/>
        <v>0</v>
      </c>
      <c r="P20" s="18">
        <f t="shared" si="6"/>
        <v>0</v>
      </c>
      <c r="Q20" s="18">
        <f t="shared" si="53"/>
        <v>23.198194625136008</v>
      </c>
      <c r="R20" s="39">
        <f t="shared" si="54"/>
        <v>0</v>
      </c>
      <c r="S20" s="36"/>
      <c r="T20" s="32"/>
      <c r="U20" s="32"/>
      <c r="V20" s="3">
        <f t="shared" si="9"/>
        <v>0</v>
      </c>
      <c r="W20" s="3">
        <f t="shared" si="10"/>
        <v>0</v>
      </c>
      <c r="X20" s="3">
        <f t="shared" si="11"/>
        <v>0</v>
      </c>
      <c r="Y20" s="3">
        <f t="shared" si="55"/>
        <v>0</v>
      </c>
      <c r="Z20" s="18">
        <f t="shared" si="13"/>
        <v>0</v>
      </c>
      <c r="AA20" s="18">
        <f t="shared" si="56"/>
        <v>23.198194625136008</v>
      </c>
      <c r="AB20" s="39">
        <f t="shared" si="57"/>
        <v>0</v>
      </c>
      <c r="AC20" s="36"/>
      <c r="AD20" s="32"/>
      <c r="AE20" s="32"/>
      <c r="AF20" s="3">
        <f t="shared" si="16"/>
        <v>0</v>
      </c>
      <c r="AG20" s="3">
        <f t="shared" si="17"/>
        <v>0</v>
      </c>
      <c r="AH20" s="3">
        <f t="shared" si="18"/>
        <v>0</v>
      </c>
      <c r="AI20" s="3">
        <f t="shared" si="58"/>
        <v>0</v>
      </c>
      <c r="AJ20" s="18">
        <f t="shared" si="20"/>
        <v>0</v>
      </c>
      <c r="AK20" s="18">
        <f t="shared" si="59"/>
        <v>23.198194625136008</v>
      </c>
      <c r="AL20" s="39">
        <f t="shared" si="60"/>
        <v>0</v>
      </c>
      <c r="AM20" s="35"/>
      <c r="AN20" s="31"/>
      <c r="AO20" s="31"/>
      <c r="AP20" s="3">
        <f t="shared" si="23"/>
        <v>0</v>
      </c>
      <c r="AQ20" s="3">
        <f t="shared" si="24"/>
        <v>0</v>
      </c>
      <c r="AR20" s="3">
        <f t="shared" si="25"/>
        <v>0</v>
      </c>
      <c r="AS20" s="3">
        <f t="shared" si="61"/>
        <v>0</v>
      </c>
      <c r="AT20" s="18">
        <f t="shared" si="27"/>
        <v>0</v>
      </c>
      <c r="AU20" s="18">
        <f t="shared" si="62"/>
        <v>23.198194625136008</v>
      </c>
      <c r="AV20" s="39">
        <f t="shared" si="63"/>
        <v>0</v>
      </c>
      <c r="AW20" s="36"/>
      <c r="AX20" s="32"/>
      <c r="AY20" s="32"/>
      <c r="AZ20" s="3">
        <f t="shared" si="30"/>
        <v>0</v>
      </c>
      <c r="BA20" s="3">
        <f t="shared" si="31"/>
        <v>0</v>
      </c>
      <c r="BB20" s="3">
        <f t="shared" si="32"/>
        <v>0</v>
      </c>
      <c r="BC20" s="3">
        <f t="shared" si="64"/>
        <v>0</v>
      </c>
      <c r="BD20" s="18">
        <f t="shared" si="34"/>
        <v>0</v>
      </c>
      <c r="BE20" s="18">
        <f t="shared" si="65"/>
        <v>23.198194625136008</v>
      </c>
      <c r="BF20" s="39">
        <f t="shared" si="66"/>
        <v>0</v>
      </c>
      <c r="BG20" s="36"/>
      <c r="BH20" s="32"/>
      <c r="BI20" s="32"/>
      <c r="BJ20" s="3">
        <f t="shared" si="37"/>
        <v>0</v>
      </c>
      <c r="BK20" s="3">
        <f t="shared" si="38"/>
        <v>0</v>
      </c>
      <c r="BL20" s="3">
        <f t="shared" si="39"/>
        <v>0</v>
      </c>
      <c r="BM20" s="3">
        <f t="shared" si="67"/>
        <v>0</v>
      </c>
      <c r="BN20" s="18">
        <f t="shared" si="41"/>
        <v>0</v>
      </c>
      <c r="BO20" s="18">
        <f t="shared" si="68"/>
        <v>23.198194625136008</v>
      </c>
      <c r="BP20" s="39">
        <f t="shared" si="69"/>
        <v>0</v>
      </c>
      <c r="BQ20" s="36"/>
      <c r="BR20" s="32"/>
      <c r="BS20" s="32"/>
      <c r="BT20" s="3">
        <f t="shared" si="44"/>
        <v>0</v>
      </c>
      <c r="BU20" s="3">
        <f t="shared" si="45"/>
        <v>0</v>
      </c>
      <c r="BV20" s="3">
        <f t="shared" si="46"/>
        <v>0</v>
      </c>
      <c r="BW20" s="3">
        <f t="shared" si="70"/>
        <v>0</v>
      </c>
      <c r="BX20" s="18">
        <f t="shared" si="48"/>
        <v>0</v>
      </c>
      <c r="BY20" s="18">
        <f t="shared" si="71"/>
        <v>23.198194625136008</v>
      </c>
      <c r="BZ20" s="39">
        <f t="shared" si="72"/>
        <v>0</v>
      </c>
    </row>
    <row r="21" spans="2:78" ht="20" customHeight="1" x14ac:dyDescent="0.2">
      <c r="B21" s="2"/>
      <c r="C21" s="2"/>
      <c r="D21" s="17"/>
      <c r="E21" s="29">
        <v>52</v>
      </c>
      <c r="F21" s="22">
        <f t="shared" si="51"/>
        <v>1.0346</v>
      </c>
      <c r="G21" s="22">
        <f t="shared" si="0"/>
        <v>9.2170427862382418</v>
      </c>
      <c r="H21" s="46">
        <f t="shared" si="1"/>
        <v>92531.126760563377</v>
      </c>
      <c r="I21" s="36"/>
      <c r="J21" s="32"/>
      <c r="K21" s="32"/>
      <c r="L21" s="3">
        <f t="shared" si="2"/>
        <v>0</v>
      </c>
      <c r="M21" s="3">
        <f t="shared" si="3"/>
        <v>0</v>
      </c>
      <c r="N21" s="3">
        <f t="shared" si="4"/>
        <v>0</v>
      </c>
      <c r="O21" s="3">
        <f t="shared" si="52"/>
        <v>0</v>
      </c>
      <c r="P21" s="18">
        <f t="shared" si="6"/>
        <v>0</v>
      </c>
      <c r="Q21" s="18">
        <f t="shared" si="53"/>
        <v>26.11116476481568</v>
      </c>
      <c r="R21" s="39">
        <f t="shared" si="54"/>
        <v>0</v>
      </c>
      <c r="S21" s="36"/>
      <c r="T21" s="32"/>
      <c r="U21" s="32"/>
      <c r="V21" s="3">
        <f t="shared" si="9"/>
        <v>0</v>
      </c>
      <c r="W21" s="3">
        <f t="shared" si="10"/>
        <v>0</v>
      </c>
      <c r="X21" s="3">
        <f t="shared" si="11"/>
        <v>0</v>
      </c>
      <c r="Y21" s="3">
        <f t="shared" si="55"/>
        <v>0</v>
      </c>
      <c r="Z21" s="18">
        <f t="shared" si="13"/>
        <v>0</v>
      </c>
      <c r="AA21" s="18">
        <f t="shared" si="56"/>
        <v>26.11116476481568</v>
      </c>
      <c r="AB21" s="39">
        <f t="shared" si="57"/>
        <v>0</v>
      </c>
      <c r="AC21" s="36"/>
      <c r="AD21" s="32"/>
      <c r="AE21" s="32"/>
      <c r="AF21" s="3">
        <f t="shared" si="16"/>
        <v>0</v>
      </c>
      <c r="AG21" s="3">
        <f t="shared" si="17"/>
        <v>0</v>
      </c>
      <c r="AH21" s="3">
        <f t="shared" si="18"/>
        <v>0</v>
      </c>
      <c r="AI21" s="3">
        <f t="shared" si="58"/>
        <v>0</v>
      </c>
      <c r="AJ21" s="18">
        <f t="shared" si="20"/>
        <v>0</v>
      </c>
      <c r="AK21" s="18">
        <f t="shared" si="59"/>
        <v>26.11116476481568</v>
      </c>
      <c r="AL21" s="39">
        <f t="shared" si="60"/>
        <v>0</v>
      </c>
      <c r="AM21" s="36"/>
      <c r="AN21" s="32"/>
      <c r="AO21" s="32"/>
      <c r="AP21" s="3">
        <f t="shared" si="23"/>
        <v>0</v>
      </c>
      <c r="AQ21" s="3">
        <f t="shared" si="24"/>
        <v>0</v>
      </c>
      <c r="AR21" s="3">
        <f t="shared" si="25"/>
        <v>0</v>
      </c>
      <c r="AS21" s="3">
        <f t="shared" si="61"/>
        <v>0</v>
      </c>
      <c r="AT21" s="18">
        <f t="shared" si="27"/>
        <v>0</v>
      </c>
      <c r="AU21" s="18">
        <f t="shared" si="62"/>
        <v>26.11116476481568</v>
      </c>
      <c r="AV21" s="39">
        <f t="shared" si="63"/>
        <v>0</v>
      </c>
      <c r="AW21" s="36"/>
      <c r="AX21" s="32"/>
      <c r="AY21" s="32"/>
      <c r="AZ21" s="3">
        <f t="shared" si="30"/>
        <v>0</v>
      </c>
      <c r="BA21" s="3">
        <f t="shared" si="31"/>
        <v>0</v>
      </c>
      <c r="BB21" s="3">
        <f t="shared" si="32"/>
        <v>0</v>
      </c>
      <c r="BC21" s="3">
        <f t="shared" si="64"/>
        <v>0</v>
      </c>
      <c r="BD21" s="18">
        <f t="shared" si="34"/>
        <v>0</v>
      </c>
      <c r="BE21" s="18">
        <f t="shared" si="65"/>
        <v>26.11116476481568</v>
      </c>
      <c r="BF21" s="39">
        <f t="shared" si="66"/>
        <v>0</v>
      </c>
      <c r="BG21" s="36"/>
      <c r="BH21" s="32"/>
      <c r="BI21" s="32"/>
      <c r="BJ21" s="3">
        <f t="shared" si="37"/>
        <v>0</v>
      </c>
      <c r="BK21" s="3">
        <f t="shared" si="38"/>
        <v>0</v>
      </c>
      <c r="BL21" s="3">
        <f t="shared" si="39"/>
        <v>0</v>
      </c>
      <c r="BM21" s="3">
        <f t="shared" si="67"/>
        <v>0</v>
      </c>
      <c r="BN21" s="18">
        <f t="shared" si="41"/>
        <v>0</v>
      </c>
      <c r="BO21" s="18">
        <f t="shared" si="68"/>
        <v>26.11116476481568</v>
      </c>
      <c r="BP21" s="39">
        <f t="shared" si="69"/>
        <v>0</v>
      </c>
      <c r="BQ21" s="36"/>
      <c r="BR21" s="32"/>
      <c r="BS21" s="32"/>
      <c r="BT21" s="3">
        <f t="shared" si="44"/>
        <v>0</v>
      </c>
      <c r="BU21" s="3">
        <f t="shared" si="45"/>
        <v>0</v>
      </c>
      <c r="BV21" s="3">
        <f t="shared" si="46"/>
        <v>0</v>
      </c>
      <c r="BW21" s="3">
        <f t="shared" si="70"/>
        <v>0</v>
      </c>
      <c r="BX21" s="18">
        <f t="shared" si="48"/>
        <v>0</v>
      </c>
      <c r="BY21" s="18">
        <f t="shared" si="71"/>
        <v>26.11116476481568</v>
      </c>
      <c r="BZ21" s="39">
        <f t="shared" si="72"/>
        <v>0</v>
      </c>
    </row>
    <row r="22" spans="2:78" ht="20" customHeight="1" x14ac:dyDescent="0.2">
      <c r="B22" s="17"/>
      <c r="C22" s="17"/>
      <c r="D22" s="17"/>
      <c r="E22" s="29">
        <v>54</v>
      </c>
      <c r="F22" s="22">
        <f t="shared" si="51"/>
        <v>1.0746</v>
      </c>
      <c r="G22" s="22">
        <f t="shared" si="0"/>
        <v>9.5733947207535426</v>
      </c>
      <c r="H22" s="46">
        <f t="shared" si="1"/>
        <v>96108.591549295772</v>
      </c>
      <c r="I22" s="35"/>
      <c r="J22" s="31"/>
      <c r="K22" s="32"/>
      <c r="L22" s="3">
        <f t="shared" si="2"/>
        <v>0</v>
      </c>
      <c r="M22" s="3">
        <f t="shared" si="3"/>
        <v>0</v>
      </c>
      <c r="N22" s="3">
        <f t="shared" si="4"/>
        <v>0</v>
      </c>
      <c r="O22" s="3">
        <f t="shared" si="52"/>
        <v>0</v>
      </c>
      <c r="P22" s="18">
        <f t="shared" si="6"/>
        <v>0</v>
      </c>
      <c r="Q22" s="18">
        <f t="shared" si="53"/>
        <v>29.258316375737522</v>
      </c>
      <c r="R22" s="39">
        <f t="shared" si="54"/>
        <v>0</v>
      </c>
      <c r="S22" s="35"/>
      <c r="T22" s="31"/>
      <c r="U22" s="32"/>
      <c r="V22" s="3">
        <f t="shared" si="9"/>
        <v>0</v>
      </c>
      <c r="W22" s="3">
        <f t="shared" si="10"/>
        <v>0</v>
      </c>
      <c r="X22" s="3">
        <f t="shared" si="11"/>
        <v>0</v>
      </c>
      <c r="Y22" s="3">
        <f t="shared" si="55"/>
        <v>0</v>
      </c>
      <c r="Z22" s="18">
        <f t="shared" si="13"/>
        <v>0</v>
      </c>
      <c r="AA22" s="18">
        <f t="shared" si="56"/>
        <v>29.258316375737522</v>
      </c>
      <c r="AB22" s="39">
        <f t="shared" si="57"/>
        <v>0</v>
      </c>
      <c r="AC22" s="35"/>
      <c r="AD22" s="31"/>
      <c r="AE22" s="32"/>
      <c r="AF22" s="3">
        <f t="shared" si="16"/>
        <v>0</v>
      </c>
      <c r="AG22" s="3">
        <f t="shared" si="17"/>
        <v>0</v>
      </c>
      <c r="AH22" s="3">
        <f t="shared" si="18"/>
        <v>0</v>
      </c>
      <c r="AI22" s="3">
        <f t="shared" si="58"/>
        <v>0</v>
      </c>
      <c r="AJ22" s="18">
        <f t="shared" si="20"/>
        <v>0</v>
      </c>
      <c r="AK22" s="18">
        <f t="shared" si="59"/>
        <v>29.258316375737522</v>
      </c>
      <c r="AL22" s="39">
        <f t="shared" si="60"/>
        <v>0</v>
      </c>
      <c r="AM22" s="36"/>
      <c r="AN22" s="32"/>
      <c r="AO22" s="32"/>
      <c r="AP22" s="3">
        <f t="shared" si="23"/>
        <v>0</v>
      </c>
      <c r="AQ22" s="3">
        <f t="shared" si="24"/>
        <v>0</v>
      </c>
      <c r="AR22" s="3">
        <f t="shared" si="25"/>
        <v>0</v>
      </c>
      <c r="AS22" s="3">
        <f t="shared" si="61"/>
        <v>0</v>
      </c>
      <c r="AT22" s="18">
        <f t="shared" si="27"/>
        <v>0</v>
      </c>
      <c r="AU22" s="18">
        <f t="shared" si="62"/>
        <v>29.258316375737522</v>
      </c>
      <c r="AV22" s="39">
        <f t="shared" si="63"/>
        <v>0</v>
      </c>
      <c r="AW22" s="35"/>
      <c r="AX22" s="31"/>
      <c r="AY22" s="32"/>
      <c r="AZ22" s="3">
        <f t="shared" si="30"/>
        <v>0</v>
      </c>
      <c r="BA22" s="3">
        <f t="shared" si="31"/>
        <v>0</v>
      </c>
      <c r="BB22" s="3">
        <f t="shared" si="32"/>
        <v>0</v>
      </c>
      <c r="BC22" s="3">
        <f t="shared" si="64"/>
        <v>0</v>
      </c>
      <c r="BD22" s="18">
        <f t="shared" si="34"/>
        <v>0</v>
      </c>
      <c r="BE22" s="18">
        <f t="shared" si="65"/>
        <v>29.258316375737522</v>
      </c>
      <c r="BF22" s="39">
        <f t="shared" si="66"/>
        <v>0</v>
      </c>
      <c r="BG22" s="35"/>
      <c r="BH22" s="31"/>
      <c r="BI22" s="32"/>
      <c r="BJ22" s="3">
        <f t="shared" si="37"/>
        <v>0</v>
      </c>
      <c r="BK22" s="3">
        <f t="shared" si="38"/>
        <v>0</v>
      </c>
      <c r="BL22" s="3">
        <f t="shared" si="39"/>
        <v>0</v>
      </c>
      <c r="BM22" s="3">
        <f t="shared" si="67"/>
        <v>0</v>
      </c>
      <c r="BN22" s="18">
        <f t="shared" si="41"/>
        <v>0</v>
      </c>
      <c r="BO22" s="18">
        <f t="shared" si="68"/>
        <v>29.258316375737522</v>
      </c>
      <c r="BP22" s="39">
        <f t="shared" si="69"/>
        <v>0</v>
      </c>
      <c r="BQ22" s="35"/>
      <c r="BR22" s="31"/>
      <c r="BS22" s="32"/>
      <c r="BT22" s="3">
        <f t="shared" si="44"/>
        <v>0</v>
      </c>
      <c r="BU22" s="3">
        <f t="shared" si="45"/>
        <v>0</v>
      </c>
      <c r="BV22" s="3">
        <f t="shared" si="46"/>
        <v>0</v>
      </c>
      <c r="BW22" s="3">
        <f t="shared" si="70"/>
        <v>0</v>
      </c>
      <c r="BX22" s="18">
        <f t="shared" si="48"/>
        <v>0</v>
      </c>
      <c r="BY22" s="18">
        <f t="shared" si="71"/>
        <v>29.258316375737522</v>
      </c>
      <c r="BZ22" s="39">
        <f t="shared" si="72"/>
        <v>0</v>
      </c>
    </row>
    <row r="23" spans="2:78" ht="20" customHeight="1" x14ac:dyDescent="0.2">
      <c r="B23" s="17"/>
      <c r="C23" s="17"/>
      <c r="D23" s="17"/>
      <c r="E23" s="29">
        <v>56</v>
      </c>
      <c r="F23" s="22">
        <f t="shared" si="51"/>
        <v>1.1146</v>
      </c>
      <c r="G23" s="23">
        <f t="shared" si="0"/>
        <v>9.9297466552688434</v>
      </c>
      <c r="H23" s="47">
        <f t="shared" si="1"/>
        <v>99686.056338028182</v>
      </c>
      <c r="I23" s="36"/>
      <c r="J23" s="32"/>
      <c r="K23" s="32"/>
      <c r="L23" s="3">
        <f t="shared" si="2"/>
        <v>0</v>
      </c>
      <c r="M23" s="3">
        <f t="shared" si="3"/>
        <v>0</v>
      </c>
      <c r="N23" s="3">
        <f t="shared" si="4"/>
        <v>0</v>
      </c>
      <c r="O23" s="3">
        <f t="shared" si="52"/>
        <v>0</v>
      </c>
      <c r="P23" s="18">
        <f t="shared" si="6"/>
        <v>0</v>
      </c>
      <c r="Q23" s="18">
        <f t="shared" si="53"/>
        <v>32.648703448670595</v>
      </c>
      <c r="R23" s="39">
        <f t="shared" si="54"/>
        <v>0</v>
      </c>
      <c r="S23" s="36"/>
      <c r="T23" s="32"/>
      <c r="U23" s="32"/>
      <c r="V23" s="3">
        <f t="shared" si="9"/>
        <v>0</v>
      </c>
      <c r="W23" s="3">
        <f t="shared" si="10"/>
        <v>0</v>
      </c>
      <c r="X23" s="3">
        <f t="shared" si="11"/>
        <v>0</v>
      </c>
      <c r="Y23" s="3">
        <f t="shared" si="55"/>
        <v>0</v>
      </c>
      <c r="Z23" s="18">
        <f t="shared" si="13"/>
        <v>0</v>
      </c>
      <c r="AA23" s="18">
        <f t="shared" si="56"/>
        <v>32.648703448670595</v>
      </c>
      <c r="AB23" s="39">
        <f t="shared" si="57"/>
        <v>0</v>
      </c>
      <c r="AC23" s="36"/>
      <c r="AD23" s="32"/>
      <c r="AE23" s="32"/>
      <c r="AF23" s="3">
        <f t="shared" si="16"/>
        <v>0</v>
      </c>
      <c r="AG23" s="3">
        <f t="shared" si="17"/>
        <v>0</v>
      </c>
      <c r="AH23" s="3">
        <f t="shared" si="18"/>
        <v>0</v>
      </c>
      <c r="AI23" s="3">
        <f t="shared" si="58"/>
        <v>0</v>
      </c>
      <c r="AJ23" s="18">
        <f t="shared" si="20"/>
        <v>0</v>
      </c>
      <c r="AK23" s="18">
        <f t="shared" si="59"/>
        <v>32.648703448670595</v>
      </c>
      <c r="AL23" s="39">
        <f t="shared" si="60"/>
        <v>0</v>
      </c>
      <c r="AM23" s="35"/>
      <c r="AN23" s="31"/>
      <c r="AO23" s="32"/>
      <c r="AP23" s="3">
        <f t="shared" si="23"/>
        <v>0</v>
      </c>
      <c r="AQ23" s="3">
        <f t="shared" si="24"/>
        <v>0</v>
      </c>
      <c r="AR23" s="3">
        <f t="shared" si="25"/>
        <v>0</v>
      </c>
      <c r="AS23" s="3">
        <f t="shared" si="61"/>
        <v>0</v>
      </c>
      <c r="AT23" s="18">
        <f t="shared" si="27"/>
        <v>0</v>
      </c>
      <c r="AU23" s="18">
        <f t="shared" si="62"/>
        <v>32.648703448670595</v>
      </c>
      <c r="AV23" s="39">
        <f t="shared" si="63"/>
        <v>0</v>
      </c>
      <c r="AW23" s="36"/>
      <c r="AX23" s="32"/>
      <c r="AY23" s="32"/>
      <c r="AZ23" s="3">
        <f t="shared" si="30"/>
        <v>0</v>
      </c>
      <c r="BA23" s="3">
        <f t="shared" si="31"/>
        <v>0</v>
      </c>
      <c r="BB23" s="3">
        <f t="shared" si="32"/>
        <v>0</v>
      </c>
      <c r="BC23" s="3">
        <f t="shared" si="64"/>
        <v>0</v>
      </c>
      <c r="BD23" s="18">
        <f t="shared" si="34"/>
        <v>0</v>
      </c>
      <c r="BE23" s="18">
        <f t="shared" si="65"/>
        <v>32.648703448670595</v>
      </c>
      <c r="BF23" s="39">
        <f t="shared" si="66"/>
        <v>0</v>
      </c>
      <c r="BG23" s="36"/>
      <c r="BH23" s="32"/>
      <c r="BI23" s="32"/>
      <c r="BJ23" s="3">
        <f t="shared" si="37"/>
        <v>0</v>
      </c>
      <c r="BK23" s="3">
        <f t="shared" si="38"/>
        <v>0</v>
      </c>
      <c r="BL23" s="3">
        <f t="shared" si="39"/>
        <v>0</v>
      </c>
      <c r="BM23" s="3">
        <f t="shared" si="67"/>
        <v>0</v>
      </c>
      <c r="BN23" s="18">
        <f t="shared" si="41"/>
        <v>0</v>
      </c>
      <c r="BO23" s="18">
        <f t="shared" si="68"/>
        <v>32.648703448670595</v>
      </c>
      <c r="BP23" s="39">
        <f t="shared" si="69"/>
        <v>0</v>
      </c>
      <c r="BQ23" s="36"/>
      <c r="BR23" s="32"/>
      <c r="BS23" s="32"/>
      <c r="BT23" s="3">
        <f t="shared" si="44"/>
        <v>0</v>
      </c>
      <c r="BU23" s="3">
        <f t="shared" si="45"/>
        <v>0</v>
      </c>
      <c r="BV23" s="3">
        <f t="shared" si="46"/>
        <v>0</v>
      </c>
      <c r="BW23" s="3">
        <f t="shared" si="70"/>
        <v>0</v>
      </c>
      <c r="BX23" s="18">
        <f t="shared" si="48"/>
        <v>0</v>
      </c>
      <c r="BY23" s="18">
        <f t="shared" si="71"/>
        <v>32.648703448670595</v>
      </c>
      <c r="BZ23" s="39">
        <f t="shared" si="72"/>
        <v>0</v>
      </c>
    </row>
    <row r="24" spans="2:78" ht="20" customHeight="1" x14ac:dyDescent="0.2">
      <c r="B24" s="17"/>
      <c r="C24" s="17"/>
      <c r="D24" s="19"/>
      <c r="E24" s="29">
        <v>58</v>
      </c>
      <c r="F24" s="22">
        <f t="shared" si="51"/>
        <v>1.1545999999999998</v>
      </c>
      <c r="G24" s="23">
        <f t="shared" si="0"/>
        <v>10.286098589784142</v>
      </c>
      <c r="H24" s="47">
        <f t="shared" si="1"/>
        <v>103263.52112676055</v>
      </c>
      <c r="I24" s="37"/>
      <c r="J24" s="33"/>
      <c r="K24" s="33"/>
      <c r="L24" s="3">
        <f t="shared" si="2"/>
        <v>0</v>
      </c>
      <c r="M24" s="3">
        <f t="shared" si="3"/>
        <v>0</v>
      </c>
      <c r="N24" s="3">
        <f t="shared" si="4"/>
        <v>0</v>
      </c>
      <c r="O24" s="3">
        <f t="shared" si="52"/>
        <v>0</v>
      </c>
      <c r="P24" s="18">
        <f t="shared" si="6"/>
        <v>0</v>
      </c>
      <c r="Q24" s="18">
        <f t="shared" si="53"/>
        <v>36.291379974383965</v>
      </c>
      <c r="R24" s="39">
        <f t="shared" si="54"/>
        <v>0</v>
      </c>
      <c r="S24" s="37"/>
      <c r="T24" s="33"/>
      <c r="U24" s="33"/>
      <c r="V24" s="3">
        <f t="shared" si="9"/>
        <v>0</v>
      </c>
      <c r="W24" s="3">
        <f t="shared" si="10"/>
        <v>0</v>
      </c>
      <c r="X24" s="3">
        <f t="shared" si="11"/>
        <v>0</v>
      </c>
      <c r="Y24" s="3">
        <f t="shared" si="55"/>
        <v>0</v>
      </c>
      <c r="Z24" s="18">
        <f t="shared" si="13"/>
        <v>0</v>
      </c>
      <c r="AA24" s="18">
        <f t="shared" si="56"/>
        <v>36.291379974383965</v>
      </c>
      <c r="AB24" s="39">
        <f t="shared" si="57"/>
        <v>0</v>
      </c>
      <c r="AC24" s="37"/>
      <c r="AD24" s="33"/>
      <c r="AE24" s="33"/>
      <c r="AF24" s="3">
        <f t="shared" si="16"/>
        <v>0</v>
      </c>
      <c r="AG24" s="3">
        <f t="shared" si="17"/>
        <v>0</v>
      </c>
      <c r="AH24" s="3">
        <f t="shared" si="18"/>
        <v>0</v>
      </c>
      <c r="AI24" s="3">
        <f t="shared" si="58"/>
        <v>0</v>
      </c>
      <c r="AJ24" s="18">
        <f t="shared" si="20"/>
        <v>0</v>
      </c>
      <c r="AK24" s="18">
        <f t="shared" si="59"/>
        <v>36.291379974383965</v>
      </c>
      <c r="AL24" s="39">
        <f t="shared" si="60"/>
        <v>0</v>
      </c>
      <c r="AM24" s="36"/>
      <c r="AN24" s="32"/>
      <c r="AO24" s="32"/>
      <c r="AP24" s="3">
        <f t="shared" si="23"/>
        <v>0</v>
      </c>
      <c r="AQ24" s="3">
        <f t="shared" si="24"/>
        <v>0</v>
      </c>
      <c r="AR24" s="3">
        <f t="shared" si="25"/>
        <v>0</v>
      </c>
      <c r="AS24" s="3">
        <f t="shared" si="61"/>
        <v>0</v>
      </c>
      <c r="AT24" s="18">
        <f t="shared" si="27"/>
        <v>0</v>
      </c>
      <c r="AU24" s="18">
        <f t="shared" si="62"/>
        <v>36.291379974383965</v>
      </c>
      <c r="AV24" s="39">
        <f t="shared" si="63"/>
        <v>0</v>
      </c>
      <c r="AW24" s="37"/>
      <c r="AX24" s="33"/>
      <c r="AY24" s="33"/>
      <c r="AZ24" s="3">
        <f t="shared" si="30"/>
        <v>0</v>
      </c>
      <c r="BA24" s="3">
        <f t="shared" si="31"/>
        <v>0</v>
      </c>
      <c r="BB24" s="3">
        <f t="shared" si="32"/>
        <v>0</v>
      </c>
      <c r="BC24" s="3">
        <f t="shared" si="64"/>
        <v>0</v>
      </c>
      <c r="BD24" s="18">
        <f t="shared" si="34"/>
        <v>0</v>
      </c>
      <c r="BE24" s="18">
        <f t="shared" si="65"/>
        <v>36.291379974383965</v>
      </c>
      <c r="BF24" s="39">
        <f t="shared" si="66"/>
        <v>0</v>
      </c>
      <c r="BG24" s="37"/>
      <c r="BH24" s="33"/>
      <c r="BI24" s="33"/>
      <c r="BJ24" s="3">
        <f t="shared" si="37"/>
        <v>0</v>
      </c>
      <c r="BK24" s="3">
        <f t="shared" si="38"/>
        <v>0</v>
      </c>
      <c r="BL24" s="3">
        <f t="shared" si="39"/>
        <v>0</v>
      </c>
      <c r="BM24" s="3">
        <f t="shared" si="67"/>
        <v>0</v>
      </c>
      <c r="BN24" s="18">
        <f t="shared" si="41"/>
        <v>0</v>
      </c>
      <c r="BO24" s="18">
        <f t="shared" si="68"/>
        <v>36.291379974383965</v>
      </c>
      <c r="BP24" s="39">
        <f t="shared" si="69"/>
        <v>0</v>
      </c>
      <c r="BQ24" s="37"/>
      <c r="BR24" s="33"/>
      <c r="BS24" s="33"/>
      <c r="BT24" s="3">
        <f t="shared" si="44"/>
        <v>0</v>
      </c>
      <c r="BU24" s="3">
        <f t="shared" si="45"/>
        <v>0</v>
      </c>
      <c r="BV24" s="3">
        <f t="shared" si="46"/>
        <v>0</v>
      </c>
      <c r="BW24" s="3">
        <f t="shared" si="70"/>
        <v>0</v>
      </c>
      <c r="BX24" s="18">
        <f t="shared" si="48"/>
        <v>0</v>
      </c>
      <c r="BY24" s="18">
        <f t="shared" si="71"/>
        <v>36.291379974383965</v>
      </c>
      <c r="BZ24" s="39">
        <f t="shared" si="72"/>
        <v>0</v>
      </c>
    </row>
    <row r="25" spans="2:78" ht="20" customHeight="1" x14ac:dyDescent="0.2">
      <c r="B25" s="17"/>
      <c r="C25" s="17"/>
      <c r="D25" s="19"/>
      <c r="E25" s="29">
        <v>60</v>
      </c>
      <c r="F25" s="22">
        <f t="shared" si="51"/>
        <v>1.1945999999999999</v>
      </c>
      <c r="G25" s="23">
        <f t="shared" si="0"/>
        <v>10.642450524299441</v>
      </c>
      <c r="H25" s="47">
        <f t="shared" si="1"/>
        <v>106840.98591549294</v>
      </c>
      <c r="I25" s="37"/>
      <c r="J25" s="33"/>
      <c r="K25" s="33"/>
      <c r="L25" s="3">
        <f t="shared" si="2"/>
        <v>0</v>
      </c>
      <c r="M25" s="3">
        <f t="shared" si="3"/>
        <v>0</v>
      </c>
      <c r="N25" s="3">
        <f t="shared" si="4"/>
        <v>0</v>
      </c>
      <c r="O25" s="3">
        <f t="shared" si="52"/>
        <v>0</v>
      </c>
      <c r="P25" s="18">
        <f t="shared" si="6"/>
        <v>0</v>
      </c>
      <c r="Q25" s="18">
        <f t="shared" si="53"/>
        <v>40.195399943646741</v>
      </c>
      <c r="R25" s="39">
        <f t="shared" si="54"/>
        <v>0</v>
      </c>
      <c r="S25" s="37"/>
      <c r="T25" s="33"/>
      <c r="U25" s="33"/>
      <c r="V25" s="3">
        <f t="shared" si="9"/>
        <v>0</v>
      </c>
      <c r="W25" s="3">
        <f t="shared" si="10"/>
        <v>0</v>
      </c>
      <c r="X25" s="3">
        <f t="shared" si="11"/>
        <v>0</v>
      </c>
      <c r="Y25" s="3">
        <f t="shared" si="55"/>
        <v>0</v>
      </c>
      <c r="Z25" s="18">
        <f t="shared" si="13"/>
        <v>0</v>
      </c>
      <c r="AA25" s="18">
        <f t="shared" si="56"/>
        <v>40.195399943646741</v>
      </c>
      <c r="AB25" s="39">
        <f t="shared" si="57"/>
        <v>0</v>
      </c>
      <c r="AC25" s="37"/>
      <c r="AD25" s="33"/>
      <c r="AE25" s="33"/>
      <c r="AF25" s="3">
        <f t="shared" si="16"/>
        <v>0</v>
      </c>
      <c r="AG25" s="3">
        <f t="shared" si="17"/>
        <v>0</v>
      </c>
      <c r="AH25" s="3">
        <f t="shared" si="18"/>
        <v>0</v>
      </c>
      <c r="AI25" s="3">
        <f t="shared" si="58"/>
        <v>0</v>
      </c>
      <c r="AJ25" s="18">
        <f t="shared" si="20"/>
        <v>0</v>
      </c>
      <c r="AK25" s="18">
        <f t="shared" si="59"/>
        <v>40.195399943646741</v>
      </c>
      <c r="AL25" s="39">
        <f t="shared" si="60"/>
        <v>0</v>
      </c>
      <c r="AM25" s="37"/>
      <c r="AN25" s="33"/>
      <c r="AO25" s="33"/>
      <c r="AP25" s="3">
        <f t="shared" si="23"/>
        <v>0</v>
      </c>
      <c r="AQ25" s="3">
        <f t="shared" si="24"/>
        <v>0</v>
      </c>
      <c r="AR25" s="3">
        <f t="shared" si="25"/>
        <v>0</v>
      </c>
      <c r="AS25" s="3">
        <f t="shared" si="61"/>
        <v>0</v>
      </c>
      <c r="AT25" s="18">
        <f t="shared" si="27"/>
        <v>0</v>
      </c>
      <c r="AU25" s="18">
        <f t="shared" si="62"/>
        <v>40.195399943646741</v>
      </c>
      <c r="AV25" s="39">
        <f t="shared" si="63"/>
        <v>0</v>
      </c>
      <c r="AW25" s="37"/>
      <c r="AX25" s="33"/>
      <c r="AY25" s="33"/>
      <c r="AZ25" s="3">
        <f t="shared" si="30"/>
        <v>0</v>
      </c>
      <c r="BA25" s="3">
        <f t="shared" si="31"/>
        <v>0</v>
      </c>
      <c r="BB25" s="3">
        <f t="shared" si="32"/>
        <v>0</v>
      </c>
      <c r="BC25" s="3">
        <f t="shared" si="64"/>
        <v>0</v>
      </c>
      <c r="BD25" s="18">
        <f t="shared" si="34"/>
        <v>0</v>
      </c>
      <c r="BE25" s="18">
        <f t="shared" si="65"/>
        <v>40.195399943646741</v>
      </c>
      <c r="BF25" s="39">
        <f t="shared" si="66"/>
        <v>0</v>
      </c>
      <c r="BG25" s="37"/>
      <c r="BH25" s="33"/>
      <c r="BI25" s="33"/>
      <c r="BJ25" s="3">
        <f t="shared" si="37"/>
        <v>0</v>
      </c>
      <c r="BK25" s="3">
        <f t="shared" si="38"/>
        <v>0</v>
      </c>
      <c r="BL25" s="3">
        <f t="shared" si="39"/>
        <v>0</v>
      </c>
      <c r="BM25" s="3">
        <f t="shared" si="67"/>
        <v>0</v>
      </c>
      <c r="BN25" s="18">
        <f t="shared" si="41"/>
        <v>0</v>
      </c>
      <c r="BO25" s="18">
        <f t="shared" si="68"/>
        <v>40.195399943646741</v>
      </c>
      <c r="BP25" s="39">
        <f t="shared" si="69"/>
        <v>0</v>
      </c>
      <c r="BQ25" s="37"/>
      <c r="BR25" s="33"/>
      <c r="BS25" s="33"/>
      <c r="BT25" s="3">
        <f t="shared" si="44"/>
        <v>0</v>
      </c>
      <c r="BU25" s="3">
        <f t="shared" si="45"/>
        <v>0</v>
      </c>
      <c r="BV25" s="3">
        <f t="shared" si="46"/>
        <v>0</v>
      </c>
      <c r="BW25" s="3">
        <f t="shared" si="70"/>
        <v>0</v>
      </c>
      <c r="BX25" s="18">
        <f t="shared" si="48"/>
        <v>0</v>
      </c>
      <c r="BY25" s="18">
        <f t="shared" si="71"/>
        <v>40.195399943646741</v>
      </c>
      <c r="BZ25" s="39">
        <f t="shared" si="72"/>
        <v>0</v>
      </c>
    </row>
    <row r="26" spans="2:78" ht="20" customHeight="1" x14ac:dyDescent="0.2">
      <c r="B26" s="19"/>
      <c r="C26" s="19"/>
      <c r="D26" s="19"/>
      <c r="E26" s="29">
        <v>62</v>
      </c>
      <c r="F26" s="22">
        <f t="shared" si="51"/>
        <v>1.2345999999999999</v>
      </c>
      <c r="G26" s="23">
        <f t="shared" si="0"/>
        <v>10.998802458814744</v>
      </c>
      <c r="H26" s="47">
        <f t="shared" si="1"/>
        <v>110418.45070422534</v>
      </c>
      <c r="I26" s="37"/>
      <c r="J26" s="33"/>
      <c r="K26" s="33"/>
      <c r="L26" s="3">
        <f t="shared" si="2"/>
        <v>0</v>
      </c>
      <c r="M26" s="3">
        <f t="shared" si="3"/>
        <v>0</v>
      </c>
      <c r="N26" s="3">
        <f t="shared" si="4"/>
        <v>0</v>
      </c>
      <c r="O26" s="3">
        <f t="shared" si="52"/>
        <v>0</v>
      </c>
      <c r="P26" s="18">
        <f t="shared" si="6"/>
        <v>0</v>
      </c>
      <c r="Q26" s="18">
        <f t="shared" si="53"/>
        <v>44.369817347227993</v>
      </c>
      <c r="R26" s="39">
        <f t="shared" si="54"/>
        <v>0</v>
      </c>
      <c r="S26" s="37"/>
      <c r="T26" s="33"/>
      <c r="U26" s="33"/>
      <c r="V26" s="3">
        <f t="shared" si="9"/>
        <v>0</v>
      </c>
      <c r="W26" s="3">
        <f t="shared" si="10"/>
        <v>0</v>
      </c>
      <c r="X26" s="3">
        <f t="shared" si="11"/>
        <v>0</v>
      </c>
      <c r="Y26" s="3">
        <f t="shared" si="55"/>
        <v>0</v>
      </c>
      <c r="Z26" s="18">
        <f t="shared" si="13"/>
        <v>0</v>
      </c>
      <c r="AA26" s="18">
        <f t="shared" si="56"/>
        <v>44.369817347227993</v>
      </c>
      <c r="AB26" s="39">
        <f t="shared" si="57"/>
        <v>0</v>
      </c>
      <c r="AC26" s="37"/>
      <c r="AD26" s="33"/>
      <c r="AE26" s="33"/>
      <c r="AF26" s="3">
        <f t="shared" si="16"/>
        <v>0</v>
      </c>
      <c r="AG26" s="3">
        <f t="shared" si="17"/>
        <v>0</v>
      </c>
      <c r="AH26" s="3">
        <f t="shared" si="18"/>
        <v>0</v>
      </c>
      <c r="AI26" s="3">
        <f t="shared" si="58"/>
        <v>0</v>
      </c>
      <c r="AJ26" s="18">
        <f t="shared" si="20"/>
        <v>0</v>
      </c>
      <c r="AK26" s="18">
        <f t="shared" si="59"/>
        <v>44.369817347227993</v>
      </c>
      <c r="AL26" s="39">
        <f t="shared" si="60"/>
        <v>0</v>
      </c>
      <c r="AM26" s="37"/>
      <c r="AN26" s="33"/>
      <c r="AO26" s="33"/>
      <c r="AP26" s="3">
        <f t="shared" si="23"/>
        <v>0</v>
      </c>
      <c r="AQ26" s="3">
        <f t="shared" si="24"/>
        <v>0</v>
      </c>
      <c r="AR26" s="3">
        <f t="shared" si="25"/>
        <v>0</v>
      </c>
      <c r="AS26" s="3">
        <f t="shared" si="61"/>
        <v>0</v>
      </c>
      <c r="AT26" s="18">
        <f t="shared" si="27"/>
        <v>0</v>
      </c>
      <c r="AU26" s="18">
        <f t="shared" si="62"/>
        <v>44.369817347227993</v>
      </c>
      <c r="AV26" s="39">
        <f t="shared" si="63"/>
        <v>0</v>
      </c>
      <c r="AW26" s="37"/>
      <c r="AX26" s="33"/>
      <c r="AY26" s="33"/>
      <c r="AZ26" s="3">
        <f t="shared" si="30"/>
        <v>0</v>
      </c>
      <c r="BA26" s="3">
        <f t="shared" si="31"/>
        <v>0</v>
      </c>
      <c r="BB26" s="3">
        <f t="shared" si="32"/>
        <v>0</v>
      </c>
      <c r="BC26" s="3">
        <f t="shared" si="64"/>
        <v>0</v>
      </c>
      <c r="BD26" s="18">
        <f t="shared" si="34"/>
        <v>0</v>
      </c>
      <c r="BE26" s="18">
        <f t="shared" si="65"/>
        <v>44.369817347227993</v>
      </c>
      <c r="BF26" s="39">
        <f t="shared" si="66"/>
        <v>0</v>
      </c>
      <c r="BG26" s="37"/>
      <c r="BH26" s="33"/>
      <c r="BI26" s="33"/>
      <c r="BJ26" s="3">
        <f t="shared" si="37"/>
        <v>0</v>
      </c>
      <c r="BK26" s="3">
        <f t="shared" si="38"/>
        <v>0</v>
      </c>
      <c r="BL26" s="3">
        <f t="shared" si="39"/>
        <v>0</v>
      </c>
      <c r="BM26" s="3">
        <f t="shared" si="67"/>
        <v>0</v>
      </c>
      <c r="BN26" s="18">
        <f t="shared" si="41"/>
        <v>0</v>
      </c>
      <c r="BO26" s="18">
        <f t="shared" si="68"/>
        <v>44.369817347227993</v>
      </c>
      <c r="BP26" s="39">
        <f t="shared" si="69"/>
        <v>0</v>
      </c>
      <c r="BQ26" s="37"/>
      <c r="BR26" s="33"/>
      <c r="BS26" s="33"/>
      <c r="BT26" s="3">
        <f t="shared" si="44"/>
        <v>0</v>
      </c>
      <c r="BU26" s="3">
        <f t="shared" si="45"/>
        <v>0</v>
      </c>
      <c r="BV26" s="3">
        <f t="shared" si="46"/>
        <v>0</v>
      </c>
      <c r="BW26" s="3">
        <f t="shared" si="70"/>
        <v>0</v>
      </c>
      <c r="BX26" s="18">
        <f t="shared" si="48"/>
        <v>0</v>
      </c>
      <c r="BY26" s="18">
        <f t="shared" si="71"/>
        <v>44.369817347227993</v>
      </c>
      <c r="BZ26" s="39">
        <f t="shared" si="72"/>
        <v>0</v>
      </c>
    </row>
    <row r="27" spans="2:78" ht="20" customHeight="1" x14ac:dyDescent="0.2">
      <c r="B27" s="19"/>
      <c r="C27" s="19"/>
      <c r="D27" s="19"/>
      <c r="E27" s="29">
        <v>64</v>
      </c>
      <c r="F27" s="22">
        <f t="shared" si="51"/>
        <v>1.2746</v>
      </c>
      <c r="G27" s="23">
        <f t="shared" si="0"/>
        <v>11.355154393330045</v>
      </c>
      <c r="H27" s="47">
        <f t="shared" si="1"/>
        <v>113995.91549295773</v>
      </c>
      <c r="I27" s="37"/>
      <c r="J27" s="33"/>
      <c r="K27" s="33"/>
      <c r="L27" s="3">
        <f t="shared" si="2"/>
        <v>0</v>
      </c>
      <c r="M27" s="3">
        <f t="shared" si="3"/>
        <v>0</v>
      </c>
      <c r="N27" s="3">
        <f t="shared" si="4"/>
        <v>0</v>
      </c>
      <c r="O27" s="3">
        <f t="shared" si="52"/>
        <v>0</v>
      </c>
      <c r="P27" s="18">
        <f t="shared" si="6"/>
        <v>0</v>
      </c>
      <c r="Q27" s="18">
        <f t="shared" si="53"/>
        <v>48.823686175896796</v>
      </c>
      <c r="R27" s="39">
        <f t="shared" si="54"/>
        <v>0</v>
      </c>
      <c r="S27" s="37"/>
      <c r="T27" s="33"/>
      <c r="U27" s="33"/>
      <c r="V27" s="3">
        <f t="shared" si="9"/>
        <v>0</v>
      </c>
      <c r="W27" s="3">
        <f t="shared" si="10"/>
        <v>0</v>
      </c>
      <c r="X27" s="3">
        <f t="shared" si="11"/>
        <v>0</v>
      </c>
      <c r="Y27" s="3">
        <f t="shared" si="55"/>
        <v>0</v>
      </c>
      <c r="Z27" s="18">
        <f t="shared" si="13"/>
        <v>0</v>
      </c>
      <c r="AA27" s="18">
        <f t="shared" si="56"/>
        <v>48.823686175896796</v>
      </c>
      <c r="AB27" s="39">
        <f t="shared" si="57"/>
        <v>0</v>
      </c>
      <c r="AC27" s="37"/>
      <c r="AD27" s="33"/>
      <c r="AE27" s="33"/>
      <c r="AF27" s="3">
        <f t="shared" si="16"/>
        <v>0</v>
      </c>
      <c r="AG27" s="3">
        <f t="shared" si="17"/>
        <v>0</v>
      </c>
      <c r="AH27" s="3">
        <f t="shared" si="18"/>
        <v>0</v>
      </c>
      <c r="AI27" s="3">
        <f t="shared" si="58"/>
        <v>0</v>
      </c>
      <c r="AJ27" s="18">
        <f t="shared" si="20"/>
        <v>0</v>
      </c>
      <c r="AK27" s="18">
        <f t="shared" si="59"/>
        <v>48.823686175896796</v>
      </c>
      <c r="AL27" s="39">
        <f t="shared" si="60"/>
        <v>0</v>
      </c>
      <c r="AM27" s="37"/>
      <c r="AN27" s="33"/>
      <c r="AO27" s="33"/>
      <c r="AP27" s="3">
        <f t="shared" si="23"/>
        <v>0</v>
      </c>
      <c r="AQ27" s="3">
        <f t="shared" si="24"/>
        <v>0</v>
      </c>
      <c r="AR27" s="3">
        <f t="shared" si="25"/>
        <v>0</v>
      </c>
      <c r="AS27" s="3">
        <f t="shared" si="61"/>
        <v>0</v>
      </c>
      <c r="AT27" s="18">
        <f t="shared" si="27"/>
        <v>0</v>
      </c>
      <c r="AU27" s="18">
        <f t="shared" si="62"/>
        <v>48.823686175896796</v>
      </c>
      <c r="AV27" s="39">
        <f t="shared" si="63"/>
        <v>0</v>
      </c>
      <c r="AW27" s="37"/>
      <c r="AX27" s="33"/>
      <c r="AY27" s="33"/>
      <c r="AZ27" s="3">
        <f t="shared" si="30"/>
        <v>0</v>
      </c>
      <c r="BA27" s="3">
        <f t="shared" si="31"/>
        <v>0</v>
      </c>
      <c r="BB27" s="3">
        <f t="shared" si="32"/>
        <v>0</v>
      </c>
      <c r="BC27" s="3">
        <f t="shared" si="64"/>
        <v>0</v>
      </c>
      <c r="BD27" s="18">
        <f t="shared" si="34"/>
        <v>0</v>
      </c>
      <c r="BE27" s="18">
        <f t="shared" si="65"/>
        <v>48.823686175896796</v>
      </c>
      <c r="BF27" s="39">
        <f t="shared" si="66"/>
        <v>0</v>
      </c>
      <c r="BG27" s="37"/>
      <c r="BH27" s="33"/>
      <c r="BI27" s="33"/>
      <c r="BJ27" s="3">
        <f t="shared" si="37"/>
        <v>0</v>
      </c>
      <c r="BK27" s="3">
        <f t="shared" si="38"/>
        <v>0</v>
      </c>
      <c r="BL27" s="3">
        <f t="shared" si="39"/>
        <v>0</v>
      </c>
      <c r="BM27" s="3">
        <f t="shared" si="67"/>
        <v>0</v>
      </c>
      <c r="BN27" s="18">
        <f t="shared" si="41"/>
        <v>0</v>
      </c>
      <c r="BO27" s="18">
        <f t="shared" si="68"/>
        <v>48.823686175896796</v>
      </c>
      <c r="BP27" s="39">
        <f t="shared" si="69"/>
        <v>0</v>
      </c>
      <c r="BQ27" s="37"/>
      <c r="BR27" s="33"/>
      <c r="BS27" s="33"/>
      <c r="BT27" s="3">
        <f t="shared" si="44"/>
        <v>0</v>
      </c>
      <c r="BU27" s="3">
        <f t="shared" si="45"/>
        <v>0</v>
      </c>
      <c r="BV27" s="3">
        <f t="shared" si="46"/>
        <v>0</v>
      </c>
      <c r="BW27" s="3">
        <f t="shared" si="70"/>
        <v>0</v>
      </c>
      <c r="BX27" s="18">
        <f t="shared" si="48"/>
        <v>0</v>
      </c>
      <c r="BY27" s="18">
        <f t="shared" si="71"/>
        <v>48.823686175896796</v>
      </c>
      <c r="BZ27" s="39">
        <f t="shared" si="72"/>
        <v>0</v>
      </c>
    </row>
    <row r="28" spans="2:78" ht="20" customHeight="1" thickBot="1" x14ac:dyDescent="0.25">
      <c r="B28" s="19"/>
      <c r="C28" s="19"/>
      <c r="E28" s="48">
        <v>66</v>
      </c>
      <c r="F28" s="25">
        <f t="shared" si="51"/>
        <v>1.3146</v>
      </c>
      <c r="G28" s="26">
        <f t="shared" si="0"/>
        <v>11.711506327845346</v>
      </c>
      <c r="H28" s="49">
        <f t="shared" si="1"/>
        <v>117573.38028169014</v>
      </c>
      <c r="I28" s="38"/>
      <c r="J28" s="34"/>
      <c r="K28" s="34"/>
      <c r="L28" s="41">
        <f t="shared" si="2"/>
        <v>0</v>
      </c>
      <c r="M28" s="41">
        <f t="shared" si="3"/>
        <v>0</v>
      </c>
      <c r="N28" s="41">
        <f t="shared" si="4"/>
        <v>0</v>
      </c>
      <c r="O28" s="41">
        <f t="shared" si="52"/>
        <v>0</v>
      </c>
      <c r="P28" s="40">
        <f t="shared" si="6"/>
        <v>0</v>
      </c>
      <c r="Q28" s="40">
        <f t="shared" si="53"/>
        <v>53.56606042042219</v>
      </c>
      <c r="R28" s="42">
        <f t="shared" si="54"/>
        <v>0</v>
      </c>
      <c r="S28" s="38"/>
      <c r="T28" s="34"/>
      <c r="U28" s="34"/>
      <c r="V28" s="41">
        <f t="shared" si="9"/>
        <v>0</v>
      </c>
      <c r="W28" s="41">
        <f t="shared" si="10"/>
        <v>0</v>
      </c>
      <c r="X28" s="41">
        <f t="shared" si="11"/>
        <v>0</v>
      </c>
      <c r="Y28" s="41">
        <f t="shared" si="55"/>
        <v>0</v>
      </c>
      <c r="Z28" s="40">
        <f t="shared" si="13"/>
        <v>0</v>
      </c>
      <c r="AA28" s="40">
        <f t="shared" si="56"/>
        <v>53.56606042042219</v>
      </c>
      <c r="AB28" s="42">
        <f t="shared" si="57"/>
        <v>0</v>
      </c>
      <c r="AC28" s="38"/>
      <c r="AD28" s="34"/>
      <c r="AE28" s="34"/>
      <c r="AF28" s="41">
        <f t="shared" si="16"/>
        <v>0</v>
      </c>
      <c r="AG28" s="41">
        <f t="shared" si="17"/>
        <v>0</v>
      </c>
      <c r="AH28" s="41">
        <f t="shared" si="18"/>
        <v>0</v>
      </c>
      <c r="AI28" s="41">
        <f t="shared" si="58"/>
        <v>0</v>
      </c>
      <c r="AJ28" s="40">
        <f t="shared" si="20"/>
        <v>0</v>
      </c>
      <c r="AK28" s="40">
        <f t="shared" si="59"/>
        <v>53.56606042042219</v>
      </c>
      <c r="AL28" s="42">
        <f t="shared" si="60"/>
        <v>0</v>
      </c>
      <c r="AM28" s="38"/>
      <c r="AN28" s="34"/>
      <c r="AO28" s="34"/>
      <c r="AP28" s="41">
        <f t="shared" si="23"/>
        <v>0</v>
      </c>
      <c r="AQ28" s="41">
        <f t="shared" si="24"/>
        <v>0</v>
      </c>
      <c r="AR28" s="41">
        <f t="shared" si="25"/>
        <v>0</v>
      </c>
      <c r="AS28" s="41">
        <f t="shared" si="61"/>
        <v>0</v>
      </c>
      <c r="AT28" s="40">
        <f t="shared" si="27"/>
        <v>0</v>
      </c>
      <c r="AU28" s="40">
        <f t="shared" si="62"/>
        <v>53.56606042042219</v>
      </c>
      <c r="AV28" s="42">
        <f t="shared" si="63"/>
        <v>0</v>
      </c>
      <c r="AW28" s="38"/>
      <c r="AX28" s="34"/>
      <c r="AY28" s="34"/>
      <c r="AZ28" s="41">
        <f t="shared" si="30"/>
        <v>0</v>
      </c>
      <c r="BA28" s="41">
        <f t="shared" si="31"/>
        <v>0</v>
      </c>
      <c r="BB28" s="41">
        <f t="shared" si="32"/>
        <v>0</v>
      </c>
      <c r="BC28" s="41">
        <f t="shared" si="64"/>
        <v>0</v>
      </c>
      <c r="BD28" s="40">
        <f t="shared" si="34"/>
        <v>0</v>
      </c>
      <c r="BE28" s="40">
        <f t="shared" si="65"/>
        <v>53.56606042042219</v>
      </c>
      <c r="BF28" s="42">
        <f t="shared" si="66"/>
        <v>0</v>
      </c>
      <c r="BG28" s="38"/>
      <c r="BH28" s="34"/>
      <c r="BI28" s="34"/>
      <c r="BJ28" s="41">
        <f t="shared" si="37"/>
        <v>0</v>
      </c>
      <c r="BK28" s="41">
        <f t="shared" si="38"/>
        <v>0</v>
      </c>
      <c r="BL28" s="41">
        <f t="shared" si="39"/>
        <v>0</v>
      </c>
      <c r="BM28" s="41">
        <f t="shared" si="67"/>
        <v>0</v>
      </c>
      <c r="BN28" s="40">
        <f t="shared" si="41"/>
        <v>0</v>
      </c>
      <c r="BO28" s="40">
        <f t="shared" si="68"/>
        <v>53.56606042042219</v>
      </c>
      <c r="BP28" s="42">
        <f t="shared" si="69"/>
        <v>0</v>
      </c>
      <c r="BQ28" s="38"/>
      <c r="BR28" s="34"/>
      <c r="BS28" s="34"/>
      <c r="BT28" s="41">
        <f t="shared" si="44"/>
        <v>0</v>
      </c>
      <c r="BU28" s="41">
        <f t="shared" si="45"/>
        <v>0</v>
      </c>
      <c r="BV28" s="41">
        <f t="shared" si="46"/>
        <v>0</v>
      </c>
      <c r="BW28" s="41">
        <f t="shared" si="70"/>
        <v>0</v>
      </c>
      <c r="BX28" s="40">
        <f t="shared" si="48"/>
        <v>0</v>
      </c>
      <c r="BY28" s="40">
        <f t="shared" si="71"/>
        <v>53.56606042042219</v>
      </c>
      <c r="BZ28" s="42">
        <f t="shared" si="72"/>
        <v>0</v>
      </c>
    </row>
    <row r="29" spans="2:78" ht="20" customHeight="1" x14ac:dyDescent="0.2">
      <c r="B29" s="19"/>
      <c r="C29" s="19"/>
    </row>
    <row r="30" spans="2:78" ht="20" customHeight="1" x14ac:dyDescent="0.2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9"/>
      <c r="T30" s="19"/>
      <c r="W30" s="3"/>
      <c r="X30" s="3"/>
      <c r="Y30" s="3"/>
      <c r="Z30" s="3"/>
      <c r="AA30" s="3"/>
      <c r="AB30" s="3"/>
      <c r="AC30" s="19"/>
      <c r="AD30" s="19"/>
      <c r="AG30" s="3"/>
      <c r="AH30" s="3"/>
      <c r="AI30" s="3"/>
      <c r="AJ30" s="3"/>
      <c r="AK30" s="3"/>
      <c r="AL30" s="3"/>
      <c r="AM30" s="19"/>
      <c r="AN30" s="19"/>
      <c r="AQ30" s="3"/>
      <c r="AR30" s="3"/>
      <c r="AS30" s="3"/>
      <c r="AT30" s="3"/>
      <c r="AU30" s="3"/>
      <c r="AV30" s="3"/>
      <c r="AW30" s="19"/>
      <c r="AX30" s="19"/>
      <c r="BA30" s="3"/>
      <c r="BB30" s="3"/>
      <c r="BC30" s="3"/>
      <c r="BD30" s="3"/>
      <c r="BE30" s="3"/>
      <c r="BF30" s="3"/>
      <c r="BG30" s="19"/>
      <c r="BH30" s="19"/>
      <c r="BK30" s="3"/>
      <c r="BL30" s="3"/>
      <c r="BM30" s="3"/>
      <c r="BN30" s="3"/>
      <c r="BO30" s="3"/>
      <c r="BP30" s="3"/>
    </row>
    <row r="31" spans="2:78" ht="20" customHeight="1" x14ac:dyDescent="0.2">
      <c r="H31" s="3"/>
      <c r="I31" s="8"/>
      <c r="J31" s="8"/>
      <c r="K31" s="9"/>
      <c r="L31" s="9"/>
      <c r="M31" s="9"/>
      <c r="N31" s="9"/>
      <c r="O31" s="9"/>
      <c r="P31" s="9"/>
      <c r="Q31" s="9"/>
      <c r="R31" s="9"/>
      <c r="W31" s="9"/>
      <c r="X31" s="9"/>
      <c r="Y31" s="9"/>
      <c r="Z31" s="9"/>
      <c r="AA31" s="9"/>
      <c r="AB31" s="9"/>
      <c r="AC31" s="20"/>
      <c r="AD31" s="20"/>
      <c r="AG31" s="9"/>
      <c r="AH31" s="9"/>
      <c r="AI31" s="9"/>
      <c r="AJ31" s="9"/>
      <c r="AK31" s="9"/>
      <c r="AL31" s="9"/>
      <c r="AM31" s="20"/>
      <c r="AN31" s="20"/>
      <c r="AQ31" s="9"/>
      <c r="AR31" s="9"/>
      <c r="AS31" s="9"/>
      <c r="AT31" s="9"/>
      <c r="AU31" s="9"/>
      <c r="AV31" s="9"/>
      <c r="AW31" s="20"/>
      <c r="AX31" s="20"/>
      <c r="BA31" s="9"/>
      <c r="BB31" s="9"/>
      <c r="BC31" s="9"/>
      <c r="BD31" s="9"/>
      <c r="BE31" s="9"/>
      <c r="BF31" s="9"/>
      <c r="BG31" s="20"/>
      <c r="BH31" s="20"/>
      <c r="BK31" s="9"/>
      <c r="BL31" s="9"/>
      <c r="BM31" s="9"/>
      <c r="BN31" s="9"/>
      <c r="BO31" s="9"/>
      <c r="BP31" s="9"/>
    </row>
    <row r="32" spans="2:78" ht="20" customHeight="1" x14ac:dyDescent="0.2">
      <c r="H32" s="3"/>
      <c r="I32" s="8"/>
      <c r="J32" s="8"/>
      <c r="K32" s="9"/>
      <c r="L32" s="9"/>
      <c r="M32" s="9"/>
      <c r="N32" s="9"/>
      <c r="O32" s="9"/>
      <c r="P32" s="9"/>
      <c r="Q32" s="9"/>
      <c r="R32" s="9"/>
      <c r="W32" s="9"/>
      <c r="X32" s="9"/>
      <c r="Y32" s="9"/>
      <c r="Z32" s="9"/>
      <c r="AA32" s="9"/>
      <c r="AB32" s="9"/>
      <c r="AC32" s="20"/>
      <c r="AD32" s="20"/>
      <c r="AG32" s="9"/>
      <c r="AH32" s="9"/>
      <c r="AI32" s="9"/>
      <c r="AJ32" s="9"/>
      <c r="AK32" s="9"/>
      <c r="AL32" s="9"/>
      <c r="AM32" s="20"/>
      <c r="AN32" s="20"/>
      <c r="AQ32" s="9"/>
      <c r="AR32" s="9"/>
      <c r="AS32" s="9"/>
      <c r="AT32" s="9"/>
      <c r="AU32" s="9"/>
      <c r="AV32" s="9"/>
      <c r="AW32" s="20"/>
      <c r="AX32" s="20"/>
      <c r="BA32" s="9"/>
      <c r="BB32" s="9"/>
      <c r="BC32" s="9"/>
      <c r="BD32" s="9"/>
      <c r="BE32" s="9"/>
      <c r="BF32" s="9"/>
      <c r="BG32" s="20"/>
      <c r="BH32" s="20"/>
      <c r="BK32" s="9"/>
      <c r="BL32" s="9"/>
      <c r="BM32" s="9"/>
      <c r="BN32" s="9"/>
      <c r="BO32" s="9"/>
      <c r="BP32" s="9"/>
    </row>
    <row r="33" spans="2:78" ht="20" customHeight="1" x14ac:dyDescent="0.2">
      <c r="H33" s="3"/>
      <c r="I33" s="8"/>
      <c r="J33" s="8"/>
      <c r="K33" s="9"/>
      <c r="L33" s="9"/>
      <c r="M33" s="9"/>
      <c r="N33" s="9"/>
      <c r="O33" s="9"/>
      <c r="P33" s="9"/>
      <c r="Q33" s="9"/>
      <c r="R33" s="9"/>
      <c r="W33" s="9"/>
      <c r="X33" s="9"/>
      <c r="Y33" s="9"/>
      <c r="Z33" s="9"/>
      <c r="AA33" s="9"/>
      <c r="AB33" s="9"/>
      <c r="AC33" s="20"/>
      <c r="AD33" s="20"/>
      <c r="AG33" s="9"/>
      <c r="AH33" s="9"/>
      <c r="AI33" s="9"/>
      <c r="AJ33" s="9"/>
      <c r="AK33" s="9"/>
      <c r="AL33" s="9"/>
      <c r="AM33" s="20"/>
      <c r="AN33" s="20"/>
      <c r="AQ33" s="9"/>
      <c r="AR33" s="9"/>
      <c r="AS33" s="9"/>
      <c r="AT33" s="9"/>
      <c r="AU33" s="9"/>
      <c r="AV33" s="9"/>
      <c r="AW33" s="20"/>
      <c r="AX33" s="20"/>
      <c r="BA33" s="9"/>
      <c r="BB33" s="9"/>
      <c r="BC33" s="9"/>
      <c r="BD33" s="9"/>
      <c r="BE33" s="9"/>
      <c r="BF33" s="9"/>
      <c r="BG33" s="20"/>
      <c r="BH33" s="20"/>
      <c r="BK33" s="9"/>
      <c r="BL33" s="9"/>
      <c r="BM33" s="9"/>
      <c r="BN33" s="9"/>
      <c r="BO33" s="9"/>
      <c r="BP33" s="9"/>
    </row>
    <row r="34" spans="2:78" ht="20" customHeight="1" x14ac:dyDescent="0.2">
      <c r="H34" s="3"/>
      <c r="I34" s="8"/>
      <c r="J34" s="8"/>
      <c r="K34" s="9"/>
      <c r="L34" s="9"/>
      <c r="M34" s="9"/>
      <c r="N34" s="9"/>
      <c r="O34" s="9"/>
      <c r="P34" s="9"/>
      <c r="Q34" s="9"/>
      <c r="R34" s="9"/>
      <c r="W34" s="9"/>
      <c r="X34" s="9"/>
      <c r="Y34" s="9"/>
      <c r="Z34" s="9"/>
      <c r="AA34" s="9"/>
      <c r="AB34" s="9"/>
      <c r="AC34" s="20"/>
      <c r="AD34" s="20"/>
      <c r="AG34" s="9"/>
      <c r="AH34" s="9"/>
      <c r="AI34" s="9"/>
      <c r="AJ34" s="9"/>
      <c r="AK34" s="9"/>
      <c r="AL34" s="9"/>
      <c r="AM34" s="20"/>
      <c r="AN34" s="20"/>
      <c r="AQ34" s="9"/>
      <c r="AR34" s="9"/>
      <c r="AS34" s="9"/>
      <c r="AT34" s="9"/>
      <c r="AU34" s="9"/>
      <c r="AV34" s="9"/>
      <c r="AW34" s="20"/>
      <c r="AX34" s="20"/>
      <c r="BA34" s="9"/>
      <c r="BB34" s="9"/>
      <c r="BC34" s="9"/>
      <c r="BD34" s="9"/>
      <c r="BE34" s="9"/>
      <c r="BF34" s="9"/>
      <c r="BG34" s="20"/>
      <c r="BH34" s="20"/>
      <c r="BK34" s="9"/>
      <c r="BL34" s="9"/>
      <c r="BM34" s="9"/>
      <c r="BN34" s="9"/>
      <c r="BO34" s="9"/>
      <c r="BP34" s="9"/>
    </row>
    <row r="35" spans="2:78" ht="20" customHeight="1" x14ac:dyDescent="0.2">
      <c r="H35" s="3"/>
      <c r="I35" s="8"/>
      <c r="J35" s="8"/>
      <c r="K35" s="9"/>
      <c r="L35" s="9"/>
      <c r="M35" s="9"/>
      <c r="N35" s="9"/>
      <c r="O35" s="9"/>
      <c r="P35" s="9"/>
      <c r="Q35" s="9"/>
      <c r="R35" s="9"/>
      <c r="W35" s="9"/>
      <c r="X35" s="9"/>
      <c r="Y35" s="9"/>
      <c r="Z35" s="9"/>
      <c r="AA35" s="9"/>
      <c r="AB35" s="9"/>
      <c r="AC35" s="20"/>
      <c r="AD35" s="20"/>
      <c r="AG35" s="9"/>
      <c r="AH35" s="9"/>
      <c r="AI35" s="9"/>
      <c r="AJ35" s="9"/>
      <c r="AK35" s="9"/>
      <c r="AL35" s="9"/>
      <c r="AM35" s="20"/>
      <c r="AN35" s="20"/>
      <c r="AQ35" s="9"/>
      <c r="AR35" s="9"/>
      <c r="AS35" s="9"/>
      <c r="AT35" s="9"/>
      <c r="AU35" s="9"/>
      <c r="AV35" s="9"/>
      <c r="AW35" s="20"/>
      <c r="AX35" s="20"/>
      <c r="BA35" s="9"/>
      <c r="BB35" s="9"/>
      <c r="BC35" s="9"/>
      <c r="BD35" s="9"/>
      <c r="BE35" s="9"/>
      <c r="BF35" s="9"/>
      <c r="BG35" s="20"/>
      <c r="BH35" s="20"/>
      <c r="BK35" s="9"/>
      <c r="BL35" s="9"/>
      <c r="BM35" s="9"/>
      <c r="BN35" s="9"/>
      <c r="BO35" s="9"/>
      <c r="BP35" s="9"/>
    </row>
    <row r="36" spans="2:78" ht="20" customHeight="1" x14ac:dyDescent="0.2">
      <c r="H36" s="3"/>
      <c r="I36" s="8"/>
      <c r="J36" s="8"/>
      <c r="K36" s="9"/>
      <c r="L36" s="9"/>
      <c r="M36" s="9"/>
      <c r="N36" s="9"/>
      <c r="O36" s="9"/>
      <c r="P36" s="9"/>
      <c r="Q36" s="9"/>
      <c r="R36" s="9"/>
      <c r="W36" s="9"/>
      <c r="X36" s="9"/>
      <c r="Y36" s="9"/>
      <c r="Z36" s="9"/>
      <c r="AA36" s="9"/>
      <c r="AB36" s="9"/>
      <c r="AC36" s="20"/>
      <c r="AD36" s="20"/>
      <c r="AG36" s="9"/>
      <c r="AH36" s="9"/>
      <c r="AI36" s="9"/>
      <c r="AJ36" s="9"/>
      <c r="AK36" s="9"/>
      <c r="AL36" s="9"/>
      <c r="AM36" s="20"/>
      <c r="AN36" s="20"/>
      <c r="AQ36" s="9"/>
      <c r="AR36" s="9"/>
      <c r="AS36" s="9"/>
      <c r="AT36" s="9"/>
      <c r="AU36" s="9"/>
      <c r="AV36" s="9"/>
      <c r="AW36" s="20"/>
      <c r="AX36" s="20"/>
      <c r="BA36" s="9"/>
      <c r="BB36" s="9"/>
      <c r="BC36" s="9"/>
      <c r="BD36" s="9"/>
      <c r="BE36" s="9"/>
      <c r="BF36" s="9"/>
      <c r="BG36" s="20"/>
      <c r="BH36" s="20"/>
      <c r="BK36" s="9"/>
      <c r="BL36" s="9"/>
      <c r="BM36" s="9"/>
      <c r="BN36" s="9"/>
      <c r="BO36" s="9"/>
      <c r="BP36" s="9"/>
    </row>
    <row r="37" spans="2:78" ht="20" customHeight="1" x14ac:dyDescent="0.2">
      <c r="H37" s="3"/>
      <c r="I37" s="8"/>
      <c r="J37" s="8"/>
      <c r="K37" s="9"/>
      <c r="L37" s="9"/>
      <c r="M37" s="9"/>
      <c r="N37" s="9"/>
      <c r="O37" s="9"/>
      <c r="P37" s="9"/>
      <c r="Q37" s="9"/>
      <c r="R37" s="9"/>
      <c r="W37" s="9"/>
      <c r="X37" s="9"/>
      <c r="Y37" s="9"/>
      <c r="Z37" s="9"/>
      <c r="AA37" s="9"/>
      <c r="AB37" s="9"/>
      <c r="AC37" s="20"/>
      <c r="AD37" s="20"/>
      <c r="AG37" s="9"/>
      <c r="AH37" s="9"/>
      <c r="AI37" s="9"/>
      <c r="AJ37" s="9"/>
      <c r="AK37" s="9"/>
      <c r="AL37" s="9"/>
      <c r="AM37" s="20"/>
      <c r="AN37" s="20"/>
      <c r="AQ37" s="9"/>
      <c r="AR37" s="9"/>
      <c r="AS37" s="9"/>
      <c r="AT37" s="9"/>
      <c r="AU37" s="9"/>
      <c r="AV37" s="9"/>
      <c r="AW37" s="20"/>
      <c r="AX37" s="20"/>
      <c r="BA37" s="9"/>
      <c r="BB37" s="9"/>
      <c r="BC37" s="9"/>
      <c r="BD37" s="9"/>
      <c r="BE37" s="9"/>
      <c r="BF37" s="9"/>
      <c r="BG37" s="20"/>
      <c r="BH37" s="20"/>
      <c r="BK37" s="9"/>
      <c r="BL37" s="9"/>
      <c r="BM37" s="9"/>
      <c r="BN37" s="9"/>
      <c r="BO37" s="9"/>
      <c r="BP37" s="9"/>
    </row>
    <row r="38" spans="2:78" ht="20" customHeight="1" x14ac:dyDescent="0.2">
      <c r="H38" s="3"/>
      <c r="I38" s="8"/>
      <c r="J38" s="8"/>
      <c r="K38" s="9"/>
      <c r="L38" s="9"/>
      <c r="M38" s="9"/>
      <c r="N38" s="9"/>
      <c r="O38" s="9"/>
      <c r="P38" s="9"/>
      <c r="Q38" s="9"/>
      <c r="R38" s="9"/>
      <c r="W38" s="9"/>
      <c r="X38" s="9"/>
      <c r="Y38" s="9"/>
      <c r="Z38" s="9"/>
      <c r="AA38" s="9"/>
      <c r="AB38" s="9"/>
      <c r="AC38" s="20"/>
      <c r="AD38" s="20"/>
      <c r="AG38" s="9"/>
      <c r="AH38" s="9"/>
      <c r="AI38" s="9"/>
      <c r="AJ38" s="9"/>
      <c r="AK38" s="9"/>
      <c r="AL38" s="9"/>
      <c r="AM38" s="20"/>
      <c r="AN38" s="20"/>
      <c r="AQ38" s="9"/>
      <c r="AR38" s="9"/>
      <c r="AS38" s="9"/>
      <c r="AT38" s="9"/>
      <c r="AU38" s="9"/>
      <c r="AV38" s="9"/>
      <c r="AW38" s="20"/>
      <c r="AX38" s="20"/>
      <c r="BA38" s="9"/>
      <c r="BB38" s="9"/>
      <c r="BC38" s="9"/>
      <c r="BD38" s="9"/>
      <c r="BE38" s="9"/>
      <c r="BF38" s="9"/>
      <c r="BG38" s="20"/>
      <c r="BH38" s="20"/>
      <c r="BK38" s="9"/>
      <c r="BL38" s="9"/>
      <c r="BM38" s="9"/>
      <c r="BN38" s="9"/>
      <c r="BO38" s="9"/>
      <c r="BP38" s="9"/>
    </row>
    <row r="39" spans="2:78" ht="20" customHeight="1" thickBot="1" x14ac:dyDescent="0.25">
      <c r="H39" s="3"/>
      <c r="I39" s="8"/>
      <c r="J39" s="8"/>
      <c r="K39" s="9"/>
      <c r="L39" s="9"/>
      <c r="M39" s="9"/>
      <c r="N39" s="9"/>
      <c r="O39" s="9"/>
      <c r="P39" s="9"/>
      <c r="Q39" s="9"/>
      <c r="R39" s="9"/>
      <c r="W39" s="9"/>
      <c r="X39" s="9"/>
      <c r="Y39" s="9"/>
      <c r="Z39" s="9"/>
      <c r="AA39" s="9"/>
      <c r="AB39" s="9"/>
      <c r="AC39" s="20"/>
      <c r="AD39" s="20"/>
      <c r="AG39" s="9"/>
      <c r="AH39" s="9"/>
      <c r="AI39" s="9"/>
      <c r="AJ39" s="9"/>
      <c r="AK39" s="9"/>
      <c r="AL39" s="9"/>
      <c r="AM39" s="20"/>
      <c r="AN39" s="20"/>
      <c r="AQ39" s="9"/>
      <c r="AR39" s="9"/>
      <c r="AS39" s="9"/>
      <c r="AT39" s="9"/>
      <c r="AU39" s="9"/>
      <c r="AV39" s="9"/>
      <c r="AW39" s="20"/>
      <c r="AX39" s="20"/>
      <c r="BA39" s="9"/>
      <c r="BB39" s="9"/>
      <c r="BC39" s="9"/>
      <c r="BD39" s="9"/>
      <c r="BE39" s="9"/>
      <c r="BF39" s="9"/>
      <c r="BG39" s="20"/>
      <c r="BH39" s="20"/>
      <c r="BK39" s="9"/>
      <c r="BL39" s="9"/>
      <c r="BM39" s="9"/>
      <c r="BN39" s="9"/>
      <c r="BO39" s="9"/>
      <c r="BP39" s="9"/>
    </row>
    <row r="40" spans="2:78" ht="20" customHeight="1" thickBot="1" x14ac:dyDescent="0.25">
      <c r="B40" s="64" t="s">
        <v>35</v>
      </c>
      <c r="D40" s="2"/>
      <c r="E40" s="77" t="s">
        <v>19</v>
      </c>
      <c r="F40" s="78"/>
      <c r="G40" s="78"/>
      <c r="H40" s="79"/>
      <c r="I40" s="80" t="s">
        <v>21</v>
      </c>
      <c r="J40" s="81"/>
      <c r="K40" s="81"/>
      <c r="L40" s="81"/>
      <c r="M40" s="81"/>
      <c r="N40" s="82">
        <v>0</v>
      </c>
      <c r="O40" s="82"/>
      <c r="P40" s="57"/>
      <c r="Q40" s="57"/>
      <c r="R40" s="58"/>
      <c r="S40" s="80" t="s">
        <v>21</v>
      </c>
      <c r="T40" s="81"/>
      <c r="U40" s="81"/>
      <c r="V40" s="81"/>
      <c r="W40" s="81"/>
      <c r="X40" s="82">
        <v>0.04</v>
      </c>
      <c r="Y40" s="82"/>
      <c r="Z40" s="57"/>
      <c r="AA40" s="57"/>
      <c r="AB40" s="58"/>
      <c r="AC40" s="80" t="s">
        <v>21</v>
      </c>
      <c r="AD40" s="81"/>
      <c r="AE40" s="81"/>
      <c r="AF40" s="81"/>
      <c r="AG40" s="81"/>
      <c r="AH40" s="82">
        <v>0.08</v>
      </c>
      <c r="AI40" s="82"/>
      <c r="AJ40" s="57"/>
      <c r="AK40" s="57"/>
      <c r="AL40" s="58"/>
      <c r="AM40" s="80" t="s">
        <v>21</v>
      </c>
      <c r="AN40" s="81"/>
      <c r="AO40" s="81"/>
      <c r="AP40" s="81"/>
      <c r="AQ40" s="81"/>
      <c r="AR40" s="82">
        <v>0.12</v>
      </c>
      <c r="AS40" s="82"/>
      <c r="AT40" s="57"/>
      <c r="AU40" s="57"/>
      <c r="AV40" s="58"/>
      <c r="AW40" s="80" t="s">
        <v>21</v>
      </c>
      <c r="AX40" s="81"/>
      <c r="AY40" s="81"/>
      <c r="AZ40" s="81"/>
      <c r="BA40" s="81"/>
      <c r="BB40" s="82">
        <v>0.16</v>
      </c>
      <c r="BC40" s="82"/>
      <c r="BD40" s="57"/>
      <c r="BE40" s="57"/>
      <c r="BF40" s="58"/>
      <c r="BG40" s="80" t="s">
        <v>21</v>
      </c>
      <c r="BH40" s="81"/>
      <c r="BI40" s="81"/>
      <c r="BJ40" s="81"/>
      <c r="BK40" s="81"/>
      <c r="BL40" s="82">
        <v>0.2</v>
      </c>
      <c r="BM40" s="82"/>
      <c r="BN40" s="57"/>
      <c r="BO40" s="57"/>
      <c r="BP40" s="58"/>
      <c r="BQ40" s="80" t="s">
        <v>21</v>
      </c>
      <c r="BR40" s="81"/>
      <c r="BS40" s="81"/>
      <c r="BT40" s="81"/>
      <c r="BU40" s="81"/>
      <c r="BV40" s="82">
        <v>0.24</v>
      </c>
      <c r="BW40" s="82"/>
      <c r="BX40" s="57"/>
      <c r="BY40" s="57"/>
      <c r="BZ40" s="58"/>
    </row>
    <row r="41" spans="2:78" ht="20" customHeight="1" x14ac:dyDescent="0.2">
      <c r="B41" s="4" t="s">
        <v>1</v>
      </c>
      <c r="C41" s="5">
        <v>800</v>
      </c>
      <c r="D41" s="2"/>
      <c r="E41" s="24" t="s">
        <v>25</v>
      </c>
      <c r="F41" s="21" t="s">
        <v>27</v>
      </c>
      <c r="G41" s="30" t="s">
        <v>0</v>
      </c>
      <c r="H41" s="45" t="s">
        <v>28</v>
      </c>
      <c r="I41" s="24" t="s">
        <v>29</v>
      </c>
      <c r="J41" s="21" t="s">
        <v>23</v>
      </c>
      <c r="K41" s="21" t="s">
        <v>26</v>
      </c>
      <c r="L41" s="30" t="s">
        <v>18</v>
      </c>
      <c r="M41" s="21" t="s">
        <v>30</v>
      </c>
      <c r="N41" s="21" t="s">
        <v>31</v>
      </c>
      <c r="O41" s="21" t="s">
        <v>32</v>
      </c>
      <c r="P41" s="21" t="s">
        <v>20</v>
      </c>
      <c r="Q41" s="55" t="s">
        <v>34</v>
      </c>
      <c r="R41" s="56" t="s">
        <v>33</v>
      </c>
      <c r="S41" s="24" t="s">
        <v>9</v>
      </c>
      <c r="T41" s="21" t="s">
        <v>23</v>
      </c>
      <c r="U41" s="21" t="s">
        <v>26</v>
      </c>
      <c r="V41" s="30" t="s">
        <v>18</v>
      </c>
      <c r="W41" s="21" t="s">
        <v>30</v>
      </c>
      <c r="X41" s="21" t="s">
        <v>31</v>
      </c>
      <c r="Y41" s="21" t="s">
        <v>32</v>
      </c>
      <c r="Z41" s="21" t="s">
        <v>20</v>
      </c>
      <c r="AA41" s="55" t="s">
        <v>34</v>
      </c>
      <c r="AB41" s="56" t="s">
        <v>33</v>
      </c>
      <c r="AC41" s="24" t="s">
        <v>10</v>
      </c>
      <c r="AD41" s="21" t="s">
        <v>23</v>
      </c>
      <c r="AE41" s="21" t="s">
        <v>26</v>
      </c>
      <c r="AF41" s="30" t="s">
        <v>18</v>
      </c>
      <c r="AG41" s="21" t="s">
        <v>30</v>
      </c>
      <c r="AH41" s="21" t="s">
        <v>31</v>
      </c>
      <c r="AI41" s="21" t="s">
        <v>32</v>
      </c>
      <c r="AJ41" s="21" t="s">
        <v>20</v>
      </c>
      <c r="AK41" s="55" t="s">
        <v>34</v>
      </c>
      <c r="AL41" s="56" t="s">
        <v>33</v>
      </c>
      <c r="AM41" s="24" t="s">
        <v>11</v>
      </c>
      <c r="AN41" s="21" t="s">
        <v>23</v>
      </c>
      <c r="AO41" s="21" t="s">
        <v>26</v>
      </c>
      <c r="AP41" s="30" t="s">
        <v>18</v>
      </c>
      <c r="AQ41" s="21" t="s">
        <v>30</v>
      </c>
      <c r="AR41" s="21" t="s">
        <v>31</v>
      </c>
      <c r="AS41" s="21" t="s">
        <v>32</v>
      </c>
      <c r="AT41" s="21" t="s">
        <v>20</v>
      </c>
      <c r="AU41" s="55" t="s">
        <v>34</v>
      </c>
      <c r="AV41" s="56" t="s">
        <v>33</v>
      </c>
      <c r="AW41" s="24" t="s">
        <v>12</v>
      </c>
      <c r="AX41" s="21" t="s">
        <v>23</v>
      </c>
      <c r="AY41" s="21" t="s">
        <v>26</v>
      </c>
      <c r="AZ41" s="30" t="s">
        <v>18</v>
      </c>
      <c r="BA41" s="21" t="s">
        <v>30</v>
      </c>
      <c r="BB41" s="21" t="s">
        <v>31</v>
      </c>
      <c r="BC41" s="21" t="s">
        <v>32</v>
      </c>
      <c r="BD41" s="21" t="s">
        <v>20</v>
      </c>
      <c r="BE41" s="55" t="s">
        <v>34</v>
      </c>
      <c r="BF41" s="56" t="s">
        <v>33</v>
      </c>
      <c r="BG41" s="24" t="s">
        <v>13</v>
      </c>
      <c r="BH41" s="21" t="s">
        <v>23</v>
      </c>
      <c r="BI41" s="21" t="s">
        <v>26</v>
      </c>
      <c r="BJ41" s="30" t="s">
        <v>18</v>
      </c>
      <c r="BK41" s="21" t="s">
        <v>30</v>
      </c>
      <c r="BL41" s="21" t="s">
        <v>31</v>
      </c>
      <c r="BM41" s="21" t="s">
        <v>32</v>
      </c>
      <c r="BN41" s="21" t="s">
        <v>20</v>
      </c>
      <c r="BO41" s="55" t="s">
        <v>34</v>
      </c>
      <c r="BP41" s="56" t="s">
        <v>33</v>
      </c>
      <c r="BQ41" s="24" t="s">
        <v>14</v>
      </c>
      <c r="BR41" s="21" t="s">
        <v>23</v>
      </c>
      <c r="BS41" s="21" t="s">
        <v>26</v>
      </c>
      <c r="BT41" s="30" t="s">
        <v>18</v>
      </c>
      <c r="BU41" s="21" t="s">
        <v>30</v>
      </c>
      <c r="BV41" s="21" t="s">
        <v>31</v>
      </c>
      <c r="BW41" s="21" t="s">
        <v>32</v>
      </c>
      <c r="BX41" s="21" t="s">
        <v>20</v>
      </c>
      <c r="BY41" s="55" t="s">
        <v>34</v>
      </c>
      <c r="BZ41" s="56" t="s">
        <v>33</v>
      </c>
    </row>
    <row r="42" spans="2:78" ht="20" customHeight="1" x14ac:dyDescent="0.4">
      <c r="B42" s="6" t="s">
        <v>24</v>
      </c>
      <c r="C42" s="7">
        <v>20.5</v>
      </c>
      <c r="D42" s="2"/>
      <c r="E42" s="29">
        <v>16</v>
      </c>
      <c r="F42" s="21">
        <v>0.31459999999999999</v>
      </c>
      <c r="G42" s="22">
        <f>F42/$C$53/$C$46</f>
        <v>2.802707964962837</v>
      </c>
      <c r="H42" s="46">
        <f>F42*$C$46/$C$44</f>
        <v>28136.760563380281</v>
      </c>
      <c r="I42" s="50"/>
      <c r="J42" s="51"/>
      <c r="K42" s="51"/>
      <c r="L42" s="51">
        <f>K42/$C$53</f>
        <v>0</v>
      </c>
      <c r="M42" s="51">
        <f>4*PI()^2*$C$52*SQRT($C$50*$C$41)*($C$46*I42*K42)^2</f>
        <v>0</v>
      </c>
      <c r="N42" s="51">
        <f>4*PI()^2*N$40*SQRT($C$50*$C$41)*($C$46*I42*K42)^2</f>
        <v>0</v>
      </c>
      <c r="O42" s="51">
        <f t="shared" ref="O42:O67" si="73">M42+N42</f>
        <v>0</v>
      </c>
      <c r="P42" s="52">
        <f>2*PI()^2*N$40*2*SQRT($C$41*$C$50)*J42*$C$46^2*K42^2/SQRT(2)</f>
        <v>0</v>
      </c>
      <c r="Q42" s="52">
        <f>0.5926*0.5*$C$45*$F42^3*($C$46*I42*2+$C$46)*$C$47</f>
        <v>0.73415029539708421</v>
      </c>
      <c r="R42" s="53">
        <f t="shared" ref="R42:R43" si="74">N42/Q42</f>
        <v>0</v>
      </c>
      <c r="S42" s="50"/>
      <c r="T42" s="51"/>
      <c r="U42" s="51"/>
      <c r="V42" s="51">
        <f>U42/$C$53</f>
        <v>0</v>
      </c>
      <c r="W42" s="51">
        <f>4*PI()^2*$C$52*SQRT($C$50*$C$41)*($C$46*S42*U42)^2</f>
        <v>0</v>
      </c>
      <c r="X42" s="51">
        <f>4*PI()^2*X$40*SQRT($C$50*$C$41)*($C$46*S42*U42)^2</f>
        <v>0</v>
      </c>
      <c r="Y42" s="51">
        <f t="shared" ref="Y42:Y67" si="75">W42+X42</f>
        <v>0</v>
      </c>
      <c r="Z42" s="52">
        <f>2*PI()^2*X$40*2*SQRT($C$41*$C$50)*T42*$C$46^2*U42^2/SQRT(2)</f>
        <v>0</v>
      </c>
      <c r="AA42" s="52">
        <f>0.5926*0.5*$C$45*$F42^3*($C$46*S42*2+$C$46)*$C$47</f>
        <v>0.73415029539708421</v>
      </c>
      <c r="AB42" s="53">
        <f t="shared" ref="AB42:AB67" si="76">X42/AA42</f>
        <v>0</v>
      </c>
      <c r="AC42" s="50"/>
      <c r="AD42" s="51"/>
      <c r="AE42" s="51"/>
      <c r="AF42" s="51">
        <f>AE42/$C$53</f>
        <v>0</v>
      </c>
      <c r="AG42" s="51">
        <f>4*PI()^2*$C$52*SQRT($C$50*$C$41)*($C$46*AC42*AE42)^2</f>
        <v>0</v>
      </c>
      <c r="AH42" s="51">
        <f>4*PI()^2*AH$40*SQRT($C$50*$C$41)*($C$46*AC42*AE42)^2</f>
        <v>0</v>
      </c>
      <c r="AI42" s="51">
        <f t="shared" ref="AI42:AI67" si="77">AG42+AH42</f>
        <v>0</v>
      </c>
      <c r="AJ42" s="52">
        <f>2*PI()^2*AH$40*2*SQRT($C$41*$C$50)*AD42*$C$46^2*AE42^2/SQRT(2)</f>
        <v>0</v>
      </c>
      <c r="AK42" s="52">
        <f>0.5926*0.5*$C$45*$F42^3*($C$46*AC42*2+$C$46)*$C$47</f>
        <v>0.73415029539708421</v>
      </c>
      <c r="AL42" s="53">
        <f t="shared" ref="AL42:AL67" si="78">AH42/AK42</f>
        <v>0</v>
      </c>
      <c r="AM42" s="50"/>
      <c r="AN42" s="51"/>
      <c r="AO42" s="51"/>
      <c r="AP42" s="51">
        <f>AO42/$C$53</f>
        <v>0</v>
      </c>
      <c r="AQ42" s="51">
        <f>4*PI()^2*$C$52*SQRT($C$50*$C$41)*($C$46*AM42*AO42)^2</f>
        <v>0</v>
      </c>
      <c r="AR42" s="51">
        <f>4*PI()^2*AR$40*SQRT($C$50*$C$41)*($C$46*AM42*AO42)^2</f>
        <v>0</v>
      </c>
      <c r="AS42" s="51">
        <f t="shared" ref="AS42:AS67" si="79">AQ42+AR42</f>
        <v>0</v>
      </c>
      <c r="AT42" s="52">
        <f>2*PI()^2*AR$40*2*SQRT($C$41*$C$50)*AN42*$C$46^2*AO42^2/SQRT(2)</f>
        <v>0</v>
      </c>
      <c r="AU42" s="52">
        <f>0.5926*0.5*$C$45*$F42^3*($C$46*AM42*2+$C$46)*$C$47</f>
        <v>0.73415029539708421</v>
      </c>
      <c r="AV42" s="53">
        <f t="shared" ref="AV42:AV67" si="80">AR42/AU42</f>
        <v>0</v>
      </c>
      <c r="AW42" s="50"/>
      <c r="AX42" s="51"/>
      <c r="AY42" s="51"/>
      <c r="AZ42" s="51">
        <f>AY42/$C$53</f>
        <v>0</v>
      </c>
      <c r="BA42" s="51">
        <f>4*PI()^2*$C$52*SQRT($C$50*$C$41)*($C$46*AW42*AY42)^2</f>
        <v>0</v>
      </c>
      <c r="BB42" s="51">
        <f>4*PI()^2*BB$40*SQRT($C$50*$C$41)*($C$46*AW42*AY42)^2</f>
        <v>0</v>
      </c>
      <c r="BC42" s="51">
        <f t="shared" ref="BC42:BC67" si="81">BA42+BB42</f>
        <v>0</v>
      </c>
      <c r="BD42" s="52">
        <f>2*PI()^2*BB$40*2*SQRT($C$41*$C$50)*AX42*$C$46^2*AY42^2/SQRT(2)</f>
        <v>0</v>
      </c>
      <c r="BE42" s="52">
        <f>0.5926*0.5*$C$45*$F42^3*($C$46*AW42*2+$C$46)*$C$47</f>
        <v>0.73415029539708421</v>
      </c>
      <c r="BF42" s="53">
        <f t="shared" ref="BF42:BF67" si="82">BB42/BE42</f>
        <v>0</v>
      </c>
      <c r="BG42" s="50"/>
      <c r="BH42" s="51"/>
      <c r="BI42" s="51"/>
      <c r="BJ42" s="51">
        <f>BI42/$C$53</f>
        <v>0</v>
      </c>
      <c r="BK42" s="51">
        <f>4*PI()^2*$C$52*SQRT($C$50*$C$41)*($C$46*BG42*BI42)^2</f>
        <v>0</v>
      </c>
      <c r="BL42" s="51">
        <f>4*PI()^2*BL$40*SQRT($C$50*$C$41)*($C$46*BG42*BI42)^2</f>
        <v>0</v>
      </c>
      <c r="BM42" s="51">
        <f t="shared" ref="BM42:BM67" si="83">BK42+BL42</f>
        <v>0</v>
      </c>
      <c r="BN42" s="52">
        <f>2*PI()^2*BL$40*2*SQRT($C$41*$C$50)*BH42*$C$46^2*BI42^2/SQRT(2)</f>
        <v>0</v>
      </c>
      <c r="BO42" s="52">
        <f>0.5926*0.5*$C$45*$F42^3*($C$46*BG42*2+$C$46)*$C$47</f>
        <v>0.73415029539708421</v>
      </c>
      <c r="BP42" s="53">
        <f t="shared" ref="BP42:BP67" si="84">BL42/BO42</f>
        <v>0</v>
      </c>
      <c r="BQ42" s="50"/>
      <c r="BR42" s="51"/>
      <c r="BS42" s="51"/>
      <c r="BT42" s="51">
        <f>BS42/$C$53</f>
        <v>0</v>
      </c>
      <c r="BU42" s="51">
        <f>4*PI()^2*$C$52*SQRT($C$50*$C$41)*($C$46*BQ42*BS42)^2</f>
        <v>0</v>
      </c>
      <c r="BV42" s="51">
        <f>4*PI()^2*BV$40*SQRT($C$50*$C$41)*($C$46*BQ42*BS42)^2</f>
        <v>0</v>
      </c>
      <c r="BW42" s="51">
        <f t="shared" ref="BW42:BW67" si="85">BU42+BV42</f>
        <v>0</v>
      </c>
      <c r="BX42" s="52">
        <f>2*PI()^2*BV$40*2*SQRT($C$41*$C$50)*BR42*$C$46^2*BS42^2/SQRT(2)</f>
        <v>0</v>
      </c>
      <c r="BY42" s="52">
        <f>0.5926*0.5*$C$45*$F42^3*($C$46*BQ42*2+$C$46)*$C$47</f>
        <v>0.73415029539708421</v>
      </c>
      <c r="BZ42" s="53">
        <f t="shared" ref="BZ42:BZ67" si="86">BV42/BY42</f>
        <v>0</v>
      </c>
    </row>
    <row r="43" spans="2:78" ht="20" customHeight="1" x14ac:dyDescent="0.2">
      <c r="B43" s="10" t="s">
        <v>2</v>
      </c>
      <c r="C43" s="11">
        <f>1.003887*10^-3</f>
        <v>1.003887E-3</v>
      </c>
      <c r="D43" s="2"/>
      <c r="E43" s="29">
        <v>18</v>
      </c>
      <c r="F43" s="21">
        <v>0.35460000000000003</v>
      </c>
      <c r="G43" s="22">
        <f>F43/$C$53/$C$46</f>
        <v>3.1590598994781374</v>
      </c>
      <c r="H43" s="46">
        <f t="shared" ref="H43:H67" si="87">F43*$C$46/$C$44</f>
        <v>31714.22535211268</v>
      </c>
      <c r="I43" s="54"/>
      <c r="J43" s="3"/>
      <c r="K43" s="3"/>
      <c r="L43" s="3">
        <f t="shared" ref="L43:L67" si="88">K43/$C$53</f>
        <v>0</v>
      </c>
      <c r="M43" s="3">
        <f t="shared" ref="M43:M67" si="89">4*PI()^2*$C$52*SQRT($C$50*$C$41)*($C$46*I43*K43)^2</f>
        <v>0</v>
      </c>
      <c r="N43" s="3">
        <f t="shared" ref="N43:N67" si="90">4*PI()^2*N$40*SQRT($C$50*$C$41)*($C$46*I43*K43)^2</f>
        <v>0</v>
      </c>
      <c r="O43" s="3">
        <f t="shared" si="73"/>
        <v>0</v>
      </c>
      <c r="P43" s="18">
        <f t="shared" ref="P43:P67" si="91">2*PI()^2*N$40*2*SQRT($C$41*$C$50)*J43*$C$46^2*K43^2/SQRT(2)</f>
        <v>0</v>
      </c>
      <c r="Q43" s="18">
        <f t="shared" ref="Q43:Q67" si="92">0.5926*0.5*$C$45*$F43^3*($C$46*I43*2+$C$46)*$C$47</f>
        <v>1.0512960116287153</v>
      </c>
      <c r="R43" s="39">
        <f t="shared" si="74"/>
        <v>0</v>
      </c>
      <c r="S43" s="54"/>
      <c r="T43" s="3"/>
      <c r="U43" s="3"/>
      <c r="V43" s="3">
        <f t="shared" ref="V43:V67" si="93">U43/$C$53</f>
        <v>0</v>
      </c>
      <c r="W43" s="3">
        <f t="shared" ref="W43:W67" si="94">4*PI()^2*$C$52*SQRT($C$50*$C$41)*($C$46*S43*U43)^2</f>
        <v>0</v>
      </c>
      <c r="X43" s="3">
        <f t="shared" ref="X43:X67" si="95">4*PI()^2*X$40*SQRT($C$50*$C$41)*($C$46*S43*U43)^2</f>
        <v>0</v>
      </c>
      <c r="Y43" s="3">
        <f t="shared" si="75"/>
        <v>0</v>
      </c>
      <c r="Z43" s="18">
        <f t="shared" ref="Z43:Z67" si="96">2*PI()^2*X$40*2*SQRT($C$41*$C$50)*T43*$C$46^2*U43^2/SQRT(2)</f>
        <v>0</v>
      </c>
      <c r="AA43" s="18">
        <f t="shared" ref="AA43:AA67" si="97">0.5926*0.5*$C$45*$F43^3*($C$46*S43*2+$C$46)*$C$47</f>
        <v>1.0512960116287153</v>
      </c>
      <c r="AB43" s="39">
        <f t="shared" si="76"/>
        <v>0</v>
      </c>
      <c r="AC43" s="54"/>
      <c r="AD43" s="3"/>
      <c r="AE43" s="3"/>
      <c r="AF43" s="3">
        <f t="shared" ref="AF43:AF67" si="98">AE43/$C$53</f>
        <v>0</v>
      </c>
      <c r="AG43" s="3">
        <f t="shared" ref="AG43:AG67" si="99">4*PI()^2*$C$52*SQRT($C$50*$C$41)*($C$46*AC43*AE43)^2</f>
        <v>0</v>
      </c>
      <c r="AH43" s="3">
        <f t="shared" ref="AH43:AH67" si="100">4*PI()^2*AH$40*SQRT($C$50*$C$41)*($C$46*AC43*AE43)^2</f>
        <v>0</v>
      </c>
      <c r="AI43" s="3">
        <f t="shared" si="77"/>
        <v>0</v>
      </c>
      <c r="AJ43" s="18">
        <f t="shared" ref="AJ43:AJ67" si="101">2*PI()^2*AH$40*2*SQRT($C$41*$C$50)*AD43*$C$46^2*AE43^2/SQRT(2)</f>
        <v>0</v>
      </c>
      <c r="AK43" s="18">
        <f t="shared" ref="AK43:AK67" si="102">0.5926*0.5*$C$45*$F43^3*($C$46*AC43*2+$C$46)*$C$47</f>
        <v>1.0512960116287153</v>
      </c>
      <c r="AL43" s="39">
        <f t="shared" si="78"/>
        <v>0</v>
      </c>
      <c r="AM43" s="54"/>
      <c r="AN43" s="3"/>
      <c r="AO43" s="3"/>
      <c r="AP43" s="3">
        <f t="shared" ref="AP43:AP67" si="103">AO43/$C$53</f>
        <v>0</v>
      </c>
      <c r="AQ43" s="3">
        <f t="shared" ref="AQ43:AQ67" si="104">4*PI()^2*$C$52*SQRT($C$50*$C$41)*($C$46*AM43*AO43)^2</f>
        <v>0</v>
      </c>
      <c r="AR43" s="3">
        <f t="shared" ref="AR43:AR67" si="105">4*PI()^2*AR$40*SQRT($C$50*$C$41)*($C$46*AM43*AO43)^2</f>
        <v>0</v>
      </c>
      <c r="AS43" s="3">
        <f t="shared" si="79"/>
        <v>0</v>
      </c>
      <c r="AT43" s="18">
        <f t="shared" ref="AT43:AT67" si="106">2*PI()^2*AR$40*2*SQRT($C$41*$C$50)*AN43*$C$46^2*AO43^2/SQRT(2)</f>
        <v>0</v>
      </c>
      <c r="AU43" s="18">
        <f t="shared" ref="AU43:AU67" si="107">0.5926*0.5*$C$45*$F43^3*($C$46*AM43*2+$C$46)*$C$47</f>
        <v>1.0512960116287153</v>
      </c>
      <c r="AV43" s="39">
        <f t="shared" si="80"/>
        <v>0</v>
      </c>
      <c r="AW43" s="54"/>
      <c r="AX43" s="3"/>
      <c r="AY43" s="3"/>
      <c r="AZ43" s="3">
        <f t="shared" ref="AZ43:AZ67" si="108">AY43/$C$53</f>
        <v>0</v>
      </c>
      <c r="BA43" s="3">
        <f t="shared" ref="BA43:BA67" si="109">4*PI()^2*$C$52*SQRT($C$50*$C$41)*($C$46*AW43*AY43)^2</f>
        <v>0</v>
      </c>
      <c r="BB43" s="3">
        <f t="shared" ref="BB43:BB67" si="110">4*PI()^2*BB$40*SQRT($C$50*$C$41)*($C$46*AW43*AY43)^2</f>
        <v>0</v>
      </c>
      <c r="BC43" s="3">
        <f t="shared" si="81"/>
        <v>0</v>
      </c>
      <c r="BD43" s="18">
        <f t="shared" ref="BD43:BD67" si="111">2*PI()^2*BB$40*2*SQRT($C$41*$C$50)*AX43*$C$46^2*AY43^2/SQRT(2)</f>
        <v>0</v>
      </c>
      <c r="BE43" s="18">
        <f t="shared" ref="BE43:BE67" si="112">0.5926*0.5*$C$45*$F43^3*($C$46*AW43*2+$C$46)*$C$47</f>
        <v>1.0512960116287153</v>
      </c>
      <c r="BF43" s="39">
        <f t="shared" si="82"/>
        <v>0</v>
      </c>
      <c r="BG43" s="54"/>
      <c r="BH43" s="3"/>
      <c r="BI43" s="3"/>
      <c r="BJ43" s="3">
        <f t="shared" ref="BJ43:BJ67" si="113">BI43/$C$53</f>
        <v>0</v>
      </c>
      <c r="BK43" s="3">
        <f t="shared" ref="BK43:BK67" si="114">4*PI()^2*$C$52*SQRT($C$50*$C$41)*($C$46*BG43*BI43)^2</f>
        <v>0</v>
      </c>
      <c r="BL43" s="3">
        <f t="shared" ref="BL43:BL67" si="115">4*PI()^2*BL$40*SQRT($C$50*$C$41)*($C$46*BG43*BI43)^2</f>
        <v>0</v>
      </c>
      <c r="BM43" s="3">
        <f t="shared" si="83"/>
        <v>0</v>
      </c>
      <c r="BN43" s="18">
        <f t="shared" ref="BN43:BN67" si="116">2*PI()^2*BL$40*2*SQRT($C$41*$C$50)*BH43*$C$46^2*BI43^2/SQRT(2)</f>
        <v>0</v>
      </c>
      <c r="BO43" s="18">
        <f t="shared" ref="BO43:BO67" si="117">0.5926*0.5*$C$45*$F43^3*($C$46*BG43*2+$C$46)*$C$47</f>
        <v>1.0512960116287153</v>
      </c>
      <c r="BP43" s="39">
        <f t="shared" si="84"/>
        <v>0</v>
      </c>
      <c r="BQ43" s="54"/>
      <c r="BR43" s="3"/>
      <c r="BS43" s="3"/>
      <c r="BT43" s="3">
        <f t="shared" ref="BT43:BT67" si="118">BS43/$C$53</f>
        <v>0</v>
      </c>
      <c r="BU43" s="3">
        <f t="shared" ref="BU43:BU67" si="119">4*PI()^2*$C$52*SQRT($C$50*$C$41)*($C$46*BQ43*BS43)^2</f>
        <v>0</v>
      </c>
      <c r="BV43" s="3">
        <f t="shared" ref="BV43:BV67" si="120">4*PI()^2*BV$40*SQRT($C$50*$C$41)*($C$46*BQ43*BS43)^2</f>
        <v>0</v>
      </c>
      <c r="BW43" s="3">
        <f t="shared" si="85"/>
        <v>0</v>
      </c>
      <c r="BX43" s="18">
        <f t="shared" ref="BX43:BX67" si="121">2*PI()^2*BV$40*2*SQRT($C$41*$C$50)*BR43*$C$46^2*BS43^2/SQRT(2)</f>
        <v>0</v>
      </c>
      <c r="BY43" s="18">
        <f t="shared" ref="BY43:BY67" si="122">0.5926*0.5*$C$45*$F43^3*($C$46*BQ43*2+$C$46)*$C$47</f>
        <v>1.0512960116287153</v>
      </c>
      <c r="BZ43" s="39">
        <f t="shared" si="86"/>
        <v>0</v>
      </c>
    </row>
    <row r="44" spans="2:78" ht="20" customHeight="1" x14ac:dyDescent="0.2">
      <c r="B44" s="6" t="s">
        <v>3</v>
      </c>
      <c r="C44" s="12">
        <f>9.94*10^-7</f>
        <v>9.9399999999999993E-7</v>
      </c>
      <c r="D44" s="2"/>
      <c r="E44" s="29">
        <v>20</v>
      </c>
      <c r="F44" s="22">
        <f>0.02*E44-0.0054</f>
        <v>0.39460000000000001</v>
      </c>
      <c r="G44" s="22">
        <f t="shared" ref="G44:G67" si="123">F44/$C$53/$C$46</f>
        <v>3.5154118339934377</v>
      </c>
      <c r="H44" s="46">
        <f t="shared" si="87"/>
        <v>35291.690140845072</v>
      </c>
      <c r="I44" s="36"/>
      <c r="J44" s="32"/>
      <c r="K44" s="32"/>
      <c r="L44" s="3">
        <f t="shared" si="88"/>
        <v>0</v>
      </c>
      <c r="M44" s="3">
        <f t="shared" si="89"/>
        <v>0</v>
      </c>
      <c r="N44" s="3">
        <f t="shared" si="90"/>
        <v>0</v>
      </c>
      <c r="O44" s="3">
        <f t="shared" si="73"/>
        <v>0</v>
      </c>
      <c r="P44" s="18">
        <f t="shared" si="91"/>
        <v>0</v>
      </c>
      <c r="Q44" s="18">
        <f t="shared" si="92"/>
        <v>1.4487053560282079</v>
      </c>
      <c r="R44" s="39">
        <f>N44/Q44</f>
        <v>0</v>
      </c>
      <c r="S44" s="36"/>
      <c r="T44" s="32"/>
      <c r="U44" s="32"/>
      <c r="V44" s="3">
        <f t="shared" si="93"/>
        <v>0</v>
      </c>
      <c r="W44" s="3">
        <f t="shared" si="94"/>
        <v>0</v>
      </c>
      <c r="X44" s="3">
        <f t="shared" si="95"/>
        <v>0</v>
      </c>
      <c r="Y44" s="3">
        <f t="shared" si="75"/>
        <v>0</v>
      </c>
      <c r="Z44" s="18">
        <f t="shared" si="96"/>
        <v>0</v>
      </c>
      <c r="AA44" s="18">
        <f t="shared" si="97"/>
        <v>1.4487053560282079</v>
      </c>
      <c r="AB44" s="39">
        <f t="shared" si="76"/>
        <v>0</v>
      </c>
      <c r="AC44" s="36"/>
      <c r="AD44" s="32"/>
      <c r="AE44" s="32"/>
      <c r="AF44" s="3">
        <f t="shared" si="98"/>
        <v>0</v>
      </c>
      <c r="AG44" s="3">
        <f t="shared" si="99"/>
        <v>0</v>
      </c>
      <c r="AH44" s="3">
        <f t="shared" si="100"/>
        <v>0</v>
      </c>
      <c r="AI44" s="3">
        <f t="shared" si="77"/>
        <v>0</v>
      </c>
      <c r="AJ44" s="18">
        <f t="shared" si="101"/>
        <v>0</v>
      </c>
      <c r="AK44" s="18">
        <f t="shared" si="102"/>
        <v>1.4487053560282079</v>
      </c>
      <c r="AL44" s="39">
        <f t="shared" si="78"/>
        <v>0</v>
      </c>
      <c r="AM44" s="36"/>
      <c r="AN44" s="32"/>
      <c r="AO44" s="32"/>
      <c r="AP44" s="3">
        <f t="shared" si="103"/>
        <v>0</v>
      </c>
      <c r="AQ44" s="3">
        <f t="shared" si="104"/>
        <v>0</v>
      </c>
      <c r="AR44" s="3">
        <f t="shared" si="105"/>
        <v>0</v>
      </c>
      <c r="AS44" s="3">
        <f t="shared" si="79"/>
        <v>0</v>
      </c>
      <c r="AT44" s="18">
        <f t="shared" si="106"/>
        <v>0</v>
      </c>
      <c r="AU44" s="18">
        <f t="shared" si="107"/>
        <v>1.4487053560282079</v>
      </c>
      <c r="AV44" s="39">
        <f t="shared" si="80"/>
        <v>0</v>
      </c>
      <c r="AW44" s="36"/>
      <c r="AX44" s="32"/>
      <c r="AY44" s="32"/>
      <c r="AZ44" s="3">
        <f t="shared" si="108"/>
        <v>0</v>
      </c>
      <c r="BA44" s="3">
        <f t="shared" si="109"/>
        <v>0</v>
      </c>
      <c r="BB44" s="3">
        <f t="shared" si="110"/>
        <v>0</v>
      </c>
      <c r="BC44" s="3">
        <f t="shared" si="81"/>
        <v>0</v>
      </c>
      <c r="BD44" s="18">
        <f t="shared" si="111"/>
        <v>0</v>
      </c>
      <c r="BE44" s="18">
        <f t="shared" si="112"/>
        <v>1.4487053560282079</v>
      </c>
      <c r="BF44" s="39">
        <f t="shared" si="82"/>
        <v>0</v>
      </c>
      <c r="BG44" s="36"/>
      <c r="BH44" s="32"/>
      <c r="BI44" s="32"/>
      <c r="BJ44" s="3">
        <f t="shared" si="113"/>
        <v>0</v>
      </c>
      <c r="BK44" s="3">
        <f t="shared" si="114"/>
        <v>0</v>
      </c>
      <c r="BL44" s="3">
        <f t="shared" si="115"/>
        <v>0</v>
      </c>
      <c r="BM44" s="3">
        <f t="shared" si="83"/>
        <v>0</v>
      </c>
      <c r="BN44" s="18">
        <f t="shared" si="116"/>
        <v>0</v>
      </c>
      <c r="BO44" s="18">
        <f t="shared" si="117"/>
        <v>1.4487053560282079</v>
      </c>
      <c r="BP44" s="39">
        <f t="shared" si="84"/>
        <v>0</v>
      </c>
      <c r="BQ44" s="36"/>
      <c r="BR44" s="32"/>
      <c r="BS44" s="32"/>
      <c r="BT44" s="3">
        <f t="shared" si="118"/>
        <v>0</v>
      </c>
      <c r="BU44" s="3">
        <f t="shared" si="119"/>
        <v>0</v>
      </c>
      <c r="BV44" s="3">
        <f t="shared" si="120"/>
        <v>0</v>
      </c>
      <c r="BW44" s="3">
        <f t="shared" si="85"/>
        <v>0</v>
      </c>
      <c r="BX44" s="18">
        <f t="shared" si="121"/>
        <v>0</v>
      </c>
      <c r="BY44" s="18">
        <f t="shared" si="122"/>
        <v>1.4487053560282079</v>
      </c>
      <c r="BZ44" s="39">
        <f t="shared" si="86"/>
        <v>0</v>
      </c>
    </row>
    <row r="45" spans="2:78" ht="20" customHeight="1" x14ac:dyDescent="0.2">
      <c r="B45" s="10" t="s">
        <v>4</v>
      </c>
      <c r="C45" s="11">
        <v>999.72964999999999</v>
      </c>
      <c r="D45" s="2"/>
      <c r="E45" s="29">
        <v>22</v>
      </c>
      <c r="F45" s="22">
        <f t="shared" ref="F45:F67" si="124">0.02*E45-0.0054</f>
        <v>0.43459999999999999</v>
      </c>
      <c r="G45" s="22">
        <f t="shared" si="123"/>
        <v>3.8717637685087376</v>
      </c>
      <c r="H45" s="46">
        <f t="shared" si="87"/>
        <v>38869.15492957746</v>
      </c>
      <c r="I45" s="35"/>
      <c r="J45" s="31"/>
      <c r="K45" s="31"/>
      <c r="L45" s="3">
        <f t="shared" si="88"/>
        <v>0</v>
      </c>
      <c r="M45" s="3">
        <f t="shared" si="89"/>
        <v>0</v>
      </c>
      <c r="N45" s="3">
        <f t="shared" si="90"/>
        <v>0</v>
      </c>
      <c r="O45" s="3">
        <f t="shared" si="73"/>
        <v>0</v>
      </c>
      <c r="P45" s="18">
        <f t="shared" si="91"/>
        <v>0</v>
      </c>
      <c r="Q45" s="18">
        <f t="shared" si="92"/>
        <v>1.9354323193646394</v>
      </c>
      <c r="R45" s="39">
        <f t="shared" ref="R45:R67" si="125">N45/Q45</f>
        <v>0</v>
      </c>
      <c r="S45" s="35"/>
      <c r="T45" s="31"/>
      <c r="U45" s="31"/>
      <c r="V45" s="3">
        <f t="shared" si="93"/>
        <v>0</v>
      </c>
      <c r="W45" s="3">
        <f t="shared" si="94"/>
        <v>0</v>
      </c>
      <c r="X45" s="3">
        <f t="shared" si="95"/>
        <v>0</v>
      </c>
      <c r="Y45" s="3">
        <f t="shared" si="75"/>
        <v>0</v>
      </c>
      <c r="Z45" s="18">
        <f t="shared" si="96"/>
        <v>0</v>
      </c>
      <c r="AA45" s="18">
        <f t="shared" si="97"/>
        <v>1.9354323193646394</v>
      </c>
      <c r="AB45" s="39">
        <f t="shared" si="76"/>
        <v>0</v>
      </c>
      <c r="AC45" s="35"/>
      <c r="AD45" s="31"/>
      <c r="AE45" s="31"/>
      <c r="AF45" s="3">
        <f t="shared" si="98"/>
        <v>0</v>
      </c>
      <c r="AG45" s="3">
        <f t="shared" si="99"/>
        <v>0</v>
      </c>
      <c r="AH45" s="3">
        <f t="shared" si="100"/>
        <v>0</v>
      </c>
      <c r="AI45" s="3">
        <f t="shared" si="77"/>
        <v>0</v>
      </c>
      <c r="AJ45" s="18">
        <f t="shared" si="101"/>
        <v>0</v>
      </c>
      <c r="AK45" s="18">
        <f t="shared" si="102"/>
        <v>1.9354323193646394</v>
      </c>
      <c r="AL45" s="39">
        <f t="shared" si="78"/>
        <v>0</v>
      </c>
      <c r="AM45" s="35"/>
      <c r="AN45" s="31"/>
      <c r="AO45" s="31"/>
      <c r="AP45" s="3">
        <f t="shared" si="103"/>
        <v>0</v>
      </c>
      <c r="AQ45" s="3">
        <f t="shared" si="104"/>
        <v>0</v>
      </c>
      <c r="AR45" s="3">
        <f t="shared" si="105"/>
        <v>0</v>
      </c>
      <c r="AS45" s="3">
        <f t="shared" si="79"/>
        <v>0</v>
      </c>
      <c r="AT45" s="18">
        <f t="shared" si="106"/>
        <v>0</v>
      </c>
      <c r="AU45" s="18">
        <f t="shared" si="107"/>
        <v>1.9354323193646394</v>
      </c>
      <c r="AV45" s="39">
        <f t="shared" si="80"/>
        <v>0</v>
      </c>
      <c r="AW45" s="35"/>
      <c r="AX45" s="31"/>
      <c r="AY45" s="31"/>
      <c r="AZ45" s="3">
        <f t="shared" si="108"/>
        <v>0</v>
      </c>
      <c r="BA45" s="3">
        <f t="shared" si="109"/>
        <v>0</v>
      </c>
      <c r="BB45" s="3">
        <f t="shared" si="110"/>
        <v>0</v>
      </c>
      <c r="BC45" s="3">
        <f t="shared" si="81"/>
        <v>0</v>
      </c>
      <c r="BD45" s="18">
        <f t="shared" si="111"/>
        <v>0</v>
      </c>
      <c r="BE45" s="18">
        <f t="shared" si="112"/>
        <v>1.9354323193646394</v>
      </c>
      <c r="BF45" s="39">
        <f t="shared" si="82"/>
        <v>0</v>
      </c>
      <c r="BG45" s="35"/>
      <c r="BH45" s="31"/>
      <c r="BI45" s="31"/>
      <c r="BJ45" s="3">
        <f t="shared" si="113"/>
        <v>0</v>
      </c>
      <c r="BK45" s="3">
        <f t="shared" si="114"/>
        <v>0</v>
      </c>
      <c r="BL45" s="3">
        <f t="shared" si="115"/>
        <v>0</v>
      </c>
      <c r="BM45" s="3">
        <f t="shared" si="83"/>
        <v>0</v>
      </c>
      <c r="BN45" s="18">
        <f t="shared" si="116"/>
        <v>0</v>
      </c>
      <c r="BO45" s="18">
        <f t="shared" si="117"/>
        <v>1.9354323193646394</v>
      </c>
      <c r="BP45" s="39">
        <f t="shared" si="84"/>
        <v>0</v>
      </c>
      <c r="BQ45" s="35"/>
      <c r="BR45" s="31"/>
      <c r="BS45" s="31"/>
      <c r="BT45" s="3">
        <f t="shared" si="118"/>
        <v>0</v>
      </c>
      <c r="BU45" s="3">
        <f t="shared" si="119"/>
        <v>0</v>
      </c>
      <c r="BV45" s="3">
        <f t="shared" si="120"/>
        <v>0</v>
      </c>
      <c r="BW45" s="3">
        <f t="shared" si="85"/>
        <v>0</v>
      </c>
      <c r="BX45" s="18">
        <f t="shared" si="121"/>
        <v>0</v>
      </c>
      <c r="BY45" s="18">
        <f t="shared" si="122"/>
        <v>1.9354323193646394</v>
      </c>
      <c r="BZ45" s="39">
        <f t="shared" si="86"/>
        <v>0</v>
      </c>
    </row>
    <row r="46" spans="2:78" ht="20" customHeight="1" x14ac:dyDescent="0.2">
      <c r="B46" s="10" t="s">
        <v>5</v>
      </c>
      <c r="C46" s="11">
        <f>3.5*0.0254</f>
        <v>8.8899999999999993E-2</v>
      </c>
      <c r="D46" s="2"/>
      <c r="E46" s="29">
        <v>24</v>
      </c>
      <c r="F46" s="22">
        <f t="shared" si="124"/>
        <v>0.47459999999999997</v>
      </c>
      <c r="G46" s="22">
        <f t="shared" si="123"/>
        <v>4.2281157030240379</v>
      </c>
      <c r="H46" s="46">
        <f t="shared" si="87"/>
        <v>42446.619718309856</v>
      </c>
      <c r="I46" s="35"/>
      <c r="J46" s="31"/>
      <c r="K46" s="32"/>
      <c r="L46" s="3">
        <f t="shared" si="88"/>
        <v>0</v>
      </c>
      <c r="M46" s="3">
        <f t="shared" si="89"/>
        <v>0</v>
      </c>
      <c r="N46" s="3">
        <f t="shared" si="90"/>
        <v>0</v>
      </c>
      <c r="O46" s="3">
        <f t="shared" si="73"/>
        <v>0</v>
      </c>
      <c r="P46" s="18">
        <f t="shared" si="91"/>
        <v>0</v>
      </c>
      <c r="Q46" s="18">
        <f t="shared" si="92"/>
        <v>2.5205308924070855</v>
      </c>
      <c r="R46" s="39">
        <f t="shared" si="125"/>
        <v>0</v>
      </c>
      <c r="S46" s="35"/>
      <c r="T46" s="31"/>
      <c r="U46" s="32"/>
      <c r="V46" s="3">
        <f t="shared" si="93"/>
        <v>0</v>
      </c>
      <c r="W46" s="3">
        <f t="shared" si="94"/>
        <v>0</v>
      </c>
      <c r="X46" s="3">
        <f t="shared" si="95"/>
        <v>0</v>
      </c>
      <c r="Y46" s="3">
        <f t="shared" si="75"/>
        <v>0</v>
      </c>
      <c r="Z46" s="18">
        <f t="shared" si="96"/>
        <v>0</v>
      </c>
      <c r="AA46" s="18">
        <f t="shared" si="97"/>
        <v>2.5205308924070855</v>
      </c>
      <c r="AB46" s="39">
        <f t="shared" si="76"/>
        <v>0</v>
      </c>
      <c r="AC46" s="35"/>
      <c r="AD46" s="31"/>
      <c r="AE46" s="32"/>
      <c r="AF46" s="3">
        <f t="shared" si="98"/>
        <v>0</v>
      </c>
      <c r="AG46" s="3">
        <f t="shared" si="99"/>
        <v>0</v>
      </c>
      <c r="AH46" s="3">
        <f t="shared" si="100"/>
        <v>0</v>
      </c>
      <c r="AI46" s="3">
        <f t="shared" si="77"/>
        <v>0</v>
      </c>
      <c r="AJ46" s="18">
        <f t="shared" si="101"/>
        <v>0</v>
      </c>
      <c r="AK46" s="18">
        <f t="shared" si="102"/>
        <v>2.5205308924070855</v>
      </c>
      <c r="AL46" s="39">
        <f t="shared" si="78"/>
        <v>0</v>
      </c>
      <c r="AM46" s="35"/>
      <c r="AN46" s="31"/>
      <c r="AO46" s="32"/>
      <c r="AP46" s="3">
        <f t="shared" si="103"/>
        <v>0</v>
      </c>
      <c r="AQ46" s="3">
        <f t="shared" si="104"/>
        <v>0</v>
      </c>
      <c r="AR46" s="3">
        <f t="shared" si="105"/>
        <v>0</v>
      </c>
      <c r="AS46" s="3">
        <f t="shared" si="79"/>
        <v>0</v>
      </c>
      <c r="AT46" s="18">
        <f t="shared" si="106"/>
        <v>0</v>
      </c>
      <c r="AU46" s="18">
        <f t="shared" si="107"/>
        <v>2.5205308924070855</v>
      </c>
      <c r="AV46" s="39">
        <f t="shared" si="80"/>
        <v>0</v>
      </c>
      <c r="AW46" s="35"/>
      <c r="AX46" s="31"/>
      <c r="AY46" s="32"/>
      <c r="AZ46" s="3">
        <f t="shared" si="108"/>
        <v>0</v>
      </c>
      <c r="BA46" s="3">
        <f t="shared" si="109"/>
        <v>0</v>
      </c>
      <c r="BB46" s="3">
        <f t="shared" si="110"/>
        <v>0</v>
      </c>
      <c r="BC46" s="3">
        <f t="shared" si="81"/>
        <v>0</v>
      </c>
      <c r="BD46" s="18">
        <f t="shared" si="111"/>
        <v>0</v>
      </c>
      <c r="BE46" s="18">
        <f t="shared" si="112"/>
        <v>2.5205308924070855</v>
      </c>
      <c r="BF46" s="39">
        <f t="shared" si="82"/>
        <v>0</v>
      </c>
      <c r="BG46" s="35"/>
      <c r="BH46" s="31"/>
      <c r="BI46" s="32"/>
      <c r="BJ46" s="3">
        <f t="shared" si="113"/>
        <v>0</v>
      </c>
      <c r="BK46" s="3">
        <f t="shared" si="114"/>
        <v>0</v>
      </c>
      <c r="BL46" s="3">
        <f t="shared" si="115"/>
        <v>0</v>
      </c>
      <c r="BM46" s="3">
        <f t="shared" si="83"/>
        <v>0</v>
      </c>
      <c r="BN46" s="18">
        <f t="shared" si="116"/>
        <v>0</v>
      </c>
      <c r="BO46" s="18">
        <f t="shared" si="117"/>
        <v>2.5205308924070855</v>
      </c>
      <c r="BP46" s="39">
        <f t="shared" si="84"/>
        <v>0</v>
      </c>
      <c r="BQ46" s="35"/>
      <c r="BR46" s="31"/>
      <c r="BS46" s="32"/>
      <c r="BT46" s="3">
        <f t="shared" si="118"/>
        <v>0</v>
      </c>
      <c r="BU46" s="3">
        <f t="shared" si="119"/>
        <v>0</v>
      </c>
      <c r="BV46" s="3">
        <f t="shared" si="120"/>
        <v>0</v>
      </c>
      <c r="BW46" s="3">
        <f t="shared" si="85"/>
        <v>0</v>
      </c>
      <c r="BX46" s="18">
        <f t="shared" si="121"/>
        <v>0</v>
      </c>
      <c r="BY46" s="18">
        <f t="shared" si="122"/>
        <v>2.5205308924070855</v>
      </c>
      <c r="BZ46" s="39">
        <f t="shared" si="86"/>
        <v>0</v>
      </c>
    </row>
    <row r="47" spans="2:78" ht="20" customHeight="1" x14ac:dyDescent="0.2">
      <c r="B47" s="10" t="s">
        <v>6</v>
      </c>
      <c r="C47" s="11">
        <f>35.25*0.0254</f>
        <v>0.89534999999999998</v>
      </c>
      <c r="D47" s="2"/>
      <c r="E47" s="29">
        <v>26</v>
      </c>
      <c r="F47" s="22">
        <f t="shared" si="124"/>
        <v>0.51460000000000006</v>
      </c>
      <c r="G47" s="22">
        <f t="shared" si="123"/>
        <v>4.5844676375393387</v>
      </c>
      <c r="H47" s="46">
        <f t="shared" si="87"/>
        <v>46024.084507042258</v>
      </c>
      <c r="I47" s="35"/>
      <c r="J47" s="31"/>
      <c r="K47" s="31"/>
      <c r="L47" s="3">
        <f t="shared" si="88"/>
        <v>0</v>
      </c>
      <c r="M47" s="3">
        <f t="shared" si="89"/>
        <v>0</v>
      </c>
      <c r="N47" s="3">
        <f t="shared" si="90"/>
        <v>0</v>
      </c>
      <c r="O47" s="3">
        <f t="shared" si="73"/>
        <v>0</v>
      </c>
      <c r="P47" s="18">
        <f t="shared" si="91"/>
        <v>0</v>
      </c>
      <c r="Q47" s="18">
        <f t="shared" si="92"/>
        <v>3.2130550659246251</v>
      </c>
      <c r="R47" s="39">
        <f t="shared" si="125"/>
        <v>0</v>
      </c>
      <c r="S47" s="35"/>
      <c r="T47" s="31"/>
      <c r="U47" s="31"/>
      <c r="V47" s="3">
        <f t="shared" si="93"/>
        <v>0</v>
      </c>
      <c r="W47" s="3">
        <f t="shared" si="94"/>
        <v>0</v>
      </c>
      <c r="X47" s="3">
        <f t="shared" si="95"/>
        <v>0</v>
      </c>
      <c r="Y47" s="3">
        <f t="shared" si="75"/>
        <v>0</v>
      </c>
      <c r="Z47" s="18">
        <f t="shared" si="96"/>
        <v>0</v>
      </c>
      <c r="AA47" s="18">
        <f t="shared" si="97"/>
        <v>3.2130550659246251</v>
      </c>
      <c r="AB47" s="39">
        <f t="shared" si="76"/>
        <v>0</v>
      </c>
      <c r="AC47" s="35"/>
      <c r="AD47" s="31"/>
      <c r="AE47" s="31"/>
      <c r="AF47" s="3">
        <f t="shared" si="98"/>
        <v>0</v>
      </c>
      <c r="AG47" s="3">
        <f t="shared" si="99"/>
        <v>0</v>
      </c>
      <c r="AH47" s="3">
        <f t="shared" si="100"/>
        <v>0</v>
      </c>
      <c r="AI47" s="3">
        <f t="shared" si="77"/>
        <v>0</v>
      </c>
      <c r="AJ47" s="18">
        <f t="shared" si="101"/>
        <v>0</v>
      </c>
      <c r="AK47" s="18">
        <f t="shared" si="102"/>
        <v>3.2130550659246251</v>
      </c>
      <c r="AL47" s="39">
        <f t="shared" si="78"/>
        <v>0</v>
      </c>
      <c r="AM47" s="35"/>
      <c r="AN47" s="31"/>
      <c r="AO47" s="31"/>
      <c r="AP47" s="3">
        <f t="shared" si="103"/>
        <v>0</v>
      </c>
      <c r="AQ47" s="3">
        <f t="shared" si="104"/>
        <v>0</v>
      </c>
      <c r="AR47" s="3">
        <f t="shared" si="105"/>
        <v>0</v>
      </c>
      <c r="AS47" s="3">
        <f t="shared" si="79"/>
        <v>0</v>
      </c>
      <c r="AT47" s="18">
        <f t="shared" si="106"/>
        <v>0</v>
      </c>
      <c r="AU47" s="18">
        <f t="shared" si="107"/>
        <v>3.2130550659246251</v>
      </c>
      <c r="AV47" s="39">
        <f t="shared" si="80"/>
        <v>0</v>
      </c>
      <c r="AW47" s="35"/>
      <c r="AX47" s="31"/>
      <c r="AY47" s="31"/>
      <c r="AZ47" s="3">
        <f t="shared" si="108"/>
        <v>0</v>
      </c>
      <c r="BA47" s="3">
        <f t="shared" si="109"/>
        <v>0</v>
      </c>
      <c r="BB47" s="3">
        <f t="shared" si="110"/>
        <v>0</v>
      </c>
      <c r="BC47" s="3">
        <f t="shared" si="81"/>
        <v>0</v>
      </c>
      <c r="BD47" s="18">
        <f t="shared" si="111"/>
        <v>0</v>
      </c>
      <c r="BE47" s="18">
        <f t="shared" si="112"/>
        <v>3.2130550659246251</v>
      </c>
      <c r="BF47" s="39">
        <f t="shared" si="82"/>
        <v>0</v>
      </c>
      <c r="BG47" s="35"/>
      <c r="BH47" s="31"/>
      <c r="BI47" s="31"/>
      <c r="BJ47" s="3">
        <f t="shared" si="113"/>
        <v>0</v>
      </c>
      <c r="BK47" s="3">
        <f t="shared" si="114"/>
        <v>0</v>
      </c>
      <c r="BL47" s="3">
        <f t="shared" si="115"/>
        <v>0</v>
      </c>
      <c r="BM47" s="3">
        <f t="shared" si="83"/>
        <v>0</v>
      </c>
      <c r="BN47" s="18">
        <f t="shared" si="116"/>
        <v>0</v>
      </c>
      <c r="BO47" s="18">
        <f t="shared" si="117"/>
        <v>3.2130550659246251</v>
      </c>
      <c r="BP47" s="39">
        <f t="shared" si="84"/>
        <v>0</v>
      </c>
      <c r="BQ47" s="35"/>
      <c r="BR47" s="31"/>
      <c r="BS47" s="31"/>
      <c r="BT47" s="3">
        <f t="shared" si="118"/>
        <v>0</v>
      </c>
      <c r="BU47" s="3">
        <f t="shared" si="119"/>
        <v>0</v>
      </c>
      <c r="BV47" s="3">
        <f t="shared" si="120"/>
        <v>0</v>
      </c>
      <c r="BW47" s="3">
        <f t="shared" si="85"/>
        <v>0</v>
      </c>
      <c r="BX47" s="18">
        <f t="shared" si="121"/>
        <v>0</v>
      </c>
      <c r="BY47" s="18">
        <f t="shared" si="122"/>
        <v>3.2130550659246251</v>
      </c>
      <c r="BZ47" s="39">
        <f t="shared" si="86"/>
        <v>0</v>
      </c>
    </row>
    <row r="48" spans="2:78" ht="20" customHeight="1" x14ac:dyDescent="0.2">
      <c r="B48" s="10" t="s">
        <v>15</v>
      </c>
      <c r="C48" s="11">
        <v>5.4249999999999998</v>
      </c>
      <c r="D48" s="2"/>
      <c r="E48" s="29">
        <v>28</v>
      </c>
      <c r="F48" s="22">
        <f t="shared" si="124"/>
        <v>0.55460000000000009</v>
      </c>
      <c r="G48" s="22">
        <f t="shared" si="123"/>
        <v>4.9408195720546395</v>
      </c>
      <c r="H48" s="46">
        <f t="shared" si="87"/>
        <v>49601.549295774654</v>
      </c>
      <c r="I48" s="35"/>
      <c r="J48" s="31"/>
      <c r="K48" s="31"/>
      <c r="L48" s="3">
        <f t="shared" si="88"/>
        <v>0</v>
      </c>
      <c r="M48" s="3">
        <f t="shared" si="89"/>
        <v>0</v>
      </c>
      <c r="N48" s="3">
        <f t="shared" si="90"/>
        <v>0</v>
      </c>
      <c r="O48" s="3">
        <f t="shared" si="73"/>
        <v>0</v>
      </c>
      <c r="P48" s="18">
        <f t="shared" si="91"/>
        <v>0</v>
      </c>
      <c r="Q48" s="18">
        <f t="shared" si="92"/>
        <v>4.0220588306863307</v>
      </c>
      <c r="R48" s="39">
        <f t="shared" si="125"/>
        <v>0</v>
      </c>
      <c r="S48" s="35"/>
      <c r="T48" s="31"/>
      <c r="U48" s="31"/>
      <c r="V48" s="3">
        <f t="shared" si="93"/>
        <v>0</v>
      </c>
      <c r="W48" s="3">
        <f t="shared" si="94"/>
        <v>0</v>
      </c>
      <c r="X48" s="3">
        <f t="shared" si="95"/>
        <v>0</v>
      </c>
      <c r="Y48" s="3">
        <f t="shared" si="75"/>
        <v>0</v>
      </c>
      <c r="Z48" s="18">
        <f t="shared" si="96"/>
        <v>0</v>
      </c>
      <c r="AA48" s="18">
        <f t="shared" si="97"/>
        <v>4.0220588306863307</v>
      </c>
      <c r="AB48" s="39">
        <f t="shared" si="76"/>
        <v>0</v>
      </c>
      <c r="AC48" s="35"/>
      <c r="AD48" s="31"/>
      <c r="AE48" s="31"/>
      <c r="AF48" s="3">
        <f t="shared" si="98"/>
        <v>0</v>
      </c>
      <c r="AG48" s="3">
        <f t="shared" si="99"/>
        <v>0</v>
      </c>
      <c r="AH48" s="3">
        <f t="shared" si="100"/>
        <v>0</v>
      </c>
      <c r="AI48" s="3">
        <f t="shared" si="77"/>
        <v>0</v>
      </c>
      <c r="AJ48" s="18">
        <f t="shared" si="101"/>
        <v>0</v>
      </c>
      <c r="AK48" s="18">
        <f t="shared" si="102"/>
        <v>4.0220588306863307</v>
      </c>
      <c r="AL48" s="39">
        <f t="shared" si="78"/>
        <v>0</v>
      </c>
      <c r="AM48" s="35"/>
      <c r="AN48" s="31"/>
      <c r="AO48" s="31"/>
      <c r="AP48" s="3">
        <f t="shared" si="103"/>
        <v>0</v>
      </c>
      <c r="AQ48" s="3">
        <f t="shared" si="104"/>
        <v>0</v>
      </c>
      <c r="AR48" s="3">
        <f t="shared" si="105"/>
        <v>0</v>
      </c>
      <c r="AS48" s="3">
        <f t="shared" si="79"/>
        <v>0</v>
      </c>
      <c r="AT48" s="18">
        <f t="shared" si="106"/>
        <v>0</v>
      </c>
      <c r="AU48" s="18">
        <f t="shared" si="107"/>
        <v>4.0220588306863307</v>
      </c>
      <c r="AV48" s="39">
        <f t="shared" si="80"/>
        <v>0</v>
      </c>
      <c r="AW48" s="35"/>
      <c r="AX48" s="31"/>
      <c r="AY48" s="31"/>
      <c r="AZ48" s="3">
        <f t="shared" si="108"/>
        <v>0</v>
      </c>
      <c r="BA48" s="3">
        <f t="shared" si="109"/>
        <v>0</v>
      </c>
      <c r="BB48" s="3">
        <f t="shared" si="110"/>
        <v>0</v>
      </c>
      <c r="BC48" s="3">
        <f t="shared" si="81"/>
        <v>0</v>
      </c>
      <c r="BD48" s="18">
        <f t="shared" si="111"/>
        <v>0</v>
      </c>
      <c r="BE48" s="18">
        <f t="shared" si="112"/>
        <v>4.0220588306863307</v>
      </c>
      <c r="BF48" s="39">
        <f t="shared" si="82"/>
        <v>0</v>
      </c>
      <c r="BG48" s="35"/>
      <c r="BH48" s="31"/>
      <c r="BI48" s="31"/>
      <c r="BJ48" s="3">
        <f t="shared" si="113"/>
        <v>0</v>
      </c>
      <c r="BK48" s="3">
        <f t="shared" si="114"/>
        <v>0</v>
      </c>
      <c r="BL48" s="3">
        <f t="shared" si="115"/>
        <v>0</v>
      </c>
      <c r="BM48" s="3">
        <f t="shared" si="83"/>
        <v>0</v>
      </c>
      <c r="BN48" s="18">
        <f t="shared" si="116"/>
        <v>0</v>
      </c>
      <c r="BO48" s="18">
        <f t="shared" si="117"/>
        <v>4.0220588306863307</v>
      </c>
      <c r="BP48" s="39">
        <f t="shared" si="84"/>
        <v>0</v>
      </c>
      <c r="BQ48" s="35"/>
      <c r="BR48" s="31"/>
      <c r="BS48" s="31"/>
      <c r="BT48" s="3">
        <f t="shared" si="118"/>
        <v>0</v>
      </c>
      <c r="BU48" s="3">
        <f t="shared" si="119"/>
        <v>0</v>
      </c>
      <c r="BV48" s="3">
        <f t="shared" si="120"/>
        <v>0</v>
      </c>
      <c r="BW48" s="3">
        <f t="shared" si="85"/>
        <v>0</v>
      </c>
      <c r="BX48" s="18">
        <f t="shared" si="121"/>
        <v>0</v>
      </c>
      <c r="BY48" s="18">
        <f t="shared" si="122"/>
        <v>4.0220588306863307</v>
      </c>
      <c r="BZ48" s="39">
        <f t="shared" si="86"/>
        <v>0</v>
      </c>
    </row>
    <row r="49" spans="2:78" ht="20" customHeight="1" x14ac:dyDescent="0.2">
      <c r="B49" s="10" t="s">
        <v>7</v>
      </c>
      <c r="C49" s="11">
        <v>1.343</v>
      </c>
      <c r="D49" s="2"/>
      <c r="E49" s="29">
        <v>30</v>
      </c>
      <c r="F49" s="22">
        <f t="shared" si="124"/>
        <v>0.59460000000000002</v>
      </c>
      <c r="G49" s="22">
        <f t="shared" si="123"/>
        <v>5.2971715065699394</v>
      </c>
      <c r="H49" s="46">
        <f t="shared" si="87"/>
        <v>53179.014084507042</v>
      </c>
      <c r="I49" s="35"/>
      <c r="J49" s="31"/>
      <c r="K49" s="31"/>
      <c r="L49" s="3">
        <f t="shared" si="88"/>
        <v>0</v>
      </c>
      <c r="M49" s="3">
        <f t="shared" si="89"/>
        <v>0</v>
      </c>
      <c r="N49" s="3">
        <f t="shared" si="90"/>
        <v>0</v>
      </c>
      <c r="O49" s="3">
        <f t="shared" si="73"/>
        <v>0</v>
      </c>
      <c r="P49" s="18">
        <f t="shared" si="91"/>
        <v>0</v>
      </c>
      <c r="Q49" s="18">
        <f t="shared" si="92"/>
        <v>4.9565961774612797</v>
      </c>
      <c r="R49" s="39">
        <f t="shared" si="125"/>
        <v>0</v>
      </c>
      <c r="S49" s="35"/>
      <c r="T49" s="31"/>
      <c r="U49" s="31"/>
      <c r="V49" s="3">
        <f t="shared" si="93"/>
        <v>0</v>
      </c>
      <c r="W49" s="3">
        <f t="shared" si="94"/>
        <v>0</v>
      </c>
      <c r="X49" s="3">
        <f t="shared" si="95"/>
        <v>0</v>
      </c>
      <c r="Y49" s="3">
        <f t="shared" si="75"/>
        <v>0</v>
      </c>
      <c r="Z49" s="18">
        <f t="shared" si="96"/>
        <v>0</v>
      </c>
      <c r="AA49" s="18">
        <f t="shared" si="97"/>
        <v>4.9565961774612797</v>
      </c>
      <c r="AB49" s="39">
        <f t="shared" si="76"/>
        <v>0</v>
      </c>
      <c r="AC49" s="35"/>
      <c r="AD49" s="31"/>
      <c r="AE49" s="31"/>
      <c r="AF49" s="3">
        <f t="shared" si="98"/>
        <v>0</v>
      </c>
      <c r="AG49" s="3">
        <f t="shared" si="99"/>
        <v>0</v>
      </c>
      <c r="AH49" s="3">
        <f t="shared" si="100"/>
        <v>0</v>
      </c>
      <c r="AI49" s="3">
        <f t="shared" si="77"/>
        <v>0</v>
      </c>
      <c r="AJ49" s="18">
        <f t="shared" si="101"/>
        <v>0</v>
      </c>
      <c r="AK49" s="18">
        <f t="shared" si="102"/>
        <v>4.9565961774612797</v>
      </c>
      <c r="AL49" s="39">
        <f t="shared" si="78"/>
        <v>0</v>
      </c>
      <c r="AM49" s="35"/>
      <c r="AN49" s="31"/>
      <c r="AO49" s="31"/>
      <c r="AP49" s="3">
        <f t="shared" si="103"/>
        <v>0</v>
      </c>
      <c r="AQ49" s="3">
        <f t="shared" si="104"/>
        <v>0</v>
      </c>
      <c r="AR49" s="3">
        <f t="shared" si="105"/>
        <v>0</v>
      </c>
      <c r="AS49" s="3">
        <f t="shared" si="79"/>
        <v>0</v>
      </c>
      <c r="AT49" s="18">
        <f t="shared" si="106"/>
        <v>0</v>
      </c>
      <c r="AU49" s="18">
        <f t="shared" si="107"/>
        <v>4.9565961774612797</v>
      </c>
      <c r="AV49" s="39">
        <f t="shared" si="80"/>
        <v>0</v>
      </c>
      <c r="AW49" s="35"/>
      <c r="AX49" s="31"/>
      <c r="AY49" s="31"/>
      <c r="AZ49" s="3">
        <f t="shared" si="108"/>
        <v>0</v>
      </c>
      <c r="BA49" s="3">
        <f t="shared" si="109"/>
        <v>0</v>
      </c>
      <c r="BB49" s="3">
        <f t="shared" si="110"/>
        <v>0</v>
      </c>
      <c r="BC49" s="3">
        <f t="shared" si="81"/>
        <v>0</v>
      </c>
      <c r="BD49" s="18">
        <f t="shared" si="111"/>
        <v>0</v>
      </c>
      <c r="BE49" s="18">
        <f t="shared" si="112"/>
        <v>4.9565961774612797</v>
      </c>
      <c r="BF49" s="39">
        <f t="shared" si="82"/>
        <v>0</v>
      </c>
      <c r="BG49" s="35"/>
      <c r="BH49" s="31"/>
      <c r="BI49" s="31"/>
      <c r="BJ49" s="3">
        <f t="shared" si="113"/>
        <v>0</v>
      </c>
      <c r="BK49" s="3">
        <f t="shared" si="114"/>
        <v>0</v>
      </c>
      <c r="BL49" s="3">
        <f t="shared" si="115"/>
        <v>0</v>
      </c>
      <c r="BM49" s="3">
        <f t="shared" si="83"/>
        <v>0</v>
      </c>
      <c r="BN49" s="18">
        <f t="shared" si="116"/>
        <v>0</v>
      </c>
      <c r="BO49" s="18">
        <f t="shared" si="117"/>
        <v>4.9565961774612797</v>
      </c>
      <c r="BP49" s="39">
        <f t="shared" si="84"/>
        <v>0</v>
      </c>
      <c r="BQ49" s="35"/>
      <c r="BR49" s="31"/>
      <c r="BS49" s="31"/>
      <c r="BT49" s="3">
        <f t="shared" si="118"/>
        <v>0</v>
      </c>
      <c r="BU49" s="3">
        <f t="shared" si="119"/>
        <v>0</v>
      </c>
      <c r="BV49" s="3">
        <f t="shared" si="120"/>
        <v>0</v>
      </c>
      <c r="BW49" s="3">
        <f t="shared" si="85"/>
        <v>0</v>
      </c>
      <c r="BX49" s="18">
        <f t="shared" si="121"/>
        <v>0</v>
      </c>
      <c r="BY49" s="18">
        <f t="shared" si="122"/>
        <v>4.9565961774612797</v>
      </c>
      <c r="BZ49" s="39">
        <f t="shared" si="86"/>
        <v>0</v>
      </c>
    </row>
    <row r="50" spans="2:78" ht="20" customHeight="1" x14ac:dyDescent="0.2">
      <c r="B50" s="13" t="s">
        <v>8</v>
      </c>
      <c r="C50" s="11">
        <f>C48*C49</f>
        <v>7.2857749999999992</v>
      </c>
      <c r="D50" s="2"/>
      <c r="E50" s="29">
        <v>32</v>
      </c>
      <c r="F50" s="22">
        <f t="shared" si="124"/>
        <v>0.63460000000000005</v>
      </c>
      <c r="G50" s="22">
        <f t="shared" si="123"/>
        <v>5.6535234410852402</v>
      </c>
      <c r="H50" s="46">
        <f t="shared" si="87"/>
        <v>56756.478873239437</v>
      </c>
      <c r="I50" s="35"/>
      <c r="J50" s="31"/>
      <c r="K50" s="31"/>
      <c r="L50" s="3">
        <f t="shared" si="88"/>
        <v>0</v>
      </c>
      <c r="M50" s="3">
        <f t="shared" si="89"/>
        <v>0</v>
      </c>
      <c r="N50" s="3">
        <f t="shared" si="90"/>
        <v>0</v>
      </c>
      <c r="O50" s="3">
        <f t="shared" si="73"/>
        <v>0</v>
      </c>
      <c r="P50" s="18">
        <f t="shared" si="91"/>
        <v>0</v>
      </c>
      <c r="Q50" s="18">
        <f t="shared" si="92"/>
        <v>6.0257210970185504</v>
      </c>
      <c r="R50" s="39">
        <f t="shared" si="125"/>
        <v>0</v>
      </c>
      <c r="S50" s="35"/>
      <c r="T50" s="31"/>
      <c r="U50" s="31"/>
      <c r="V50" s="3">
        <f t="shared" si="93"/>
        <v>0</v>
      </c>
      <c r="W50" s="3">
        <f t="shared" si="94"/>
        <v>0</v>
      </c>
      <c r="X50" s="3">
        <f t="shared" si="95"/>
        <v>0</v>
      </c>
      <c r="Y50" s="3">
        <f t="shared" si="75"/>
        <v>0</v>
      </c>
      <c r="Z50" s="18">
        <f t="shared" si="96"/>
        <v>0</v>
      </c>
      <c r="AA50" s="18">
        <f t="shared" si="97"/>
        <v>6.0257210970185504</v>
      </c>
      <c r="AB50" s="39">
        <f t="shared" si="76"/>
        <v>0</v>
      </c>
      <c r="AC50" s="35"/>
      <c r="AD50" s="31"/>
      <c r="AE50" s="31"/>
      <c r="AF50" s="3">
        <f t="shared" si="98"/>
        <v>0</v>
      </c>
      <c r="AG50" s="3">
        <f t="shared" si="99"/>
        <v>0</v>
      </c>
      <c r="AH50" s="3">
        <f t="shared" si="100"/>
        <v>0</v>
      </c>
      <c r="AI50" s="3">
        <f t="shared" si="77"/>
        <v>0</v>
      </c>
      <c r="AJ50" s="18">
        <f t="shared" si="101"/>
        <v>0</v>
      </c>
      <c r="AK50" s="18">
        <f t="shared" si="102"/>
        <v>6.0257210970185504</v>
      </c>
      <c r="AL50" s="39">
        <f t="shared" si="78"/>
        <v>0</v>
      </c>
      <c r="AM50" s="35"/>
      <c r="AN50" s="31"/>
      <c r="AO50" s="31"/>
      <c r="AP50" s="3">
        <f t="shared" si="103"/>
        <v>0</v>
      </c>
      <c r="AQ50" s="3">
        <f t="shared" si="104"/>
        <v>0</v>
      </c>
      <c r="AR50" s="3">
        <f t="shared" si="105"/>
        <v>0</v>
      </c>
      <c r="AS50" s="3">
        <f t="shared" si="79"/>
        <v>0</v>
      </c>
      <c r="AT50" s="18">
        <f t="shared" si="106"/>
        <v>0</v>
      </c>
      <c r="AU50" s="18">
        <f t="shared" si="107"/>
        <v>6.0257210970185504</v>
      </c>
      <c r="AV50" s="39">
        <f t="shared" si="80"/>
        <v>0</v>
      </c>
      <c r="AW50" s="35"/>
      <c r="AX50" s="31"/>
      <c r="AY50" s="31"/>
      <c r="AZ50" s="3">
        <f t="shared" si="108"/>
        <v>0</v>
      </c>
      <c r="BA50" s="3">
        <f t="shared" si="109"/>
        <v>0</v>
      </c>
      <c r="BB50" s="3">
        <f t="shared" si="110"/>
        <v>0</v>
      </c>
      <c r="BC50" s="3">
        <f t="shared" si="81"/>
        <v>0</v>
      </c>
      <c r="BD50" s="18">
        <f t="shared" si="111"/>
        <v>0</v>
      </c>
      <c r="BE50" s="18">
        <f t="shared" si="112"/>
        <v>6.0257210970185504</v>
      </c>
      <c r="BF50" s="39">
        <f t="shared" si="82"/>
        <v>0</v>
      </c>
      <c r="BG50" s="35"/>
      <c r="BH50" s="31"/>
      <c r="BI50" s="31"/>
      <c r="BJ50" s="3">
        <f t="shared" si="113"/>
        <v>0</v>
      </c>
      <c r="BK50" s="3">
        <f t="shared" si="114"/>
        <v>0</v>
      </c>
      <c r="BL50" s="3">
        <f t="shared" si="115"/>
        <v>0</v>
      </c>
      <c r="BM50" s="3">
        <f t="shared" si="83"/>
        <v>0</v>
      </c>
      <c r="BN50" s="18">
        <f t="shared" si="116"/>
        <v>0</v>
      </c>
      <c r="BO50" s="18">
        <f t="shared" si="117"/>
        <v>6.0257210970185504</v>
      </c>
      <c r="BP50" s="39">
        <f t="shared" si="84"/>
        <v>0</v>
      </c>
      <c r="BQ50" s="35"/>
      <c r="BR50" s="31"/>
      <c r="BS50" s="31"/>
      <c r="BT50" s="3">
        <f t="shared" si="118"/>
        <v>0</v>
      </c>
      <c r="BU50" s="3">
        <f t="shared" si="119"/>
        <v>0</v>
      </c>
      <c r="BV50" s="3">
        <f t="shared" si="120"/>
        <v>0</v>
      </c>
      <c r="BW50" s="3">
        <f t="shared" si="85"/>
        <v>0</v>
      </c>
      <c r="BX50" s="18">
        <f t="shared" si="121"/>
        <v>0</v>
      </c>
      <c r="BY50" s="18">
        <f t="shared" si="122"/>
        <v>6.0257210970185504</v>
      </c>
      <c r="BZ50" s="39">
        <f t="shared" si="86"/>
        <v>0</v>
      </c>
    </row>
    <row r="51" spans="2:78" ht="20" customHeight="1" x14ac:dyDescent="0.2">
      <c r="B51" s="13" t="s">
        <v>17</v>
      </c>
      <c r="C51" s="11">
        <f>1*C48</f>
        <v>5.4249999999999998</v>
      </c>
      <c r="D51" s="2"/>
      <c r="E51" s="29">
        <v>34</v>
      </c>
      <c r="F51" s="22">
        <f t="shared" si="124"/>
        <v>0.67460000000000009</v>
      </c>
      <c r="G51" s="22">
        <f t="shared" si="123"/>
        <v>6.0098753756005401</v>
      </c>
      <c r="H51" s="46">
        <f t="shared" si="87"/>
        <v>60333.94366197184</v>
      </c>
      <c r="I51" s="35"/>
      <c r="J51" s="31"/>
      <c r="K51" s="31"/>
      <c r="L51" s="3">
        <f t="shared" si="88"/>
        <v>0</v>
      </c>
      <c r="M51" s="3">
        <f t="shared" si="89"/>
        <v>0</v>
      </c>
      <c r="N51" s="3">
        <f t="shared" si="90"/>
        <v>0</v>
      </c>
      <c r="O51" s="3">
        <f t="shared" si="73"/>
        <v>0</v>
      </c>
      <c r="P51" s="18">
        <f t="shared" si="91"/>
        <v>0</v>
      </c>
      <c r="Q51" s="18">
        <f t="shared" si="92"/>
        <v>7.2384875801272166</v>
      </c>
      <c r="R51" s="39">
        <f t="shared" si="125"/>
        <v>0</v>
      </c>
      <c r="S51" s="35"/>
      <c r="T51" s="31"/>
      <c r="U51" s="31"/>
      <c r="V51" s="3">
        <f t="shared" si="93"/>
        <v>0</v>
      </c>
      <c r="W51" s="3">
        <f t="shared" si="94"/>
        <v>0</v>
      </c>
      <c r="X51" s="3">
        <f t="shared" si="95"/>
        <v>0</v>
      </c>
      <c r="Y51" s="3">
        <f t="shared" si="75"/>
        <v>0</v>
      </c>
      <c r="Z51" s="18">
        <f t="shared" si="96"/>
        <v>0</v>
      </c>
      <c r="AA51" s="18">
        <f t="shared" si="97"/>
        <v>7.2384875801272166</v>
      </c>
      <c r="AB51" s="39">
        <f t="shared" si="76"/>
        <v>0</v>
      </c>
      <c r="AC51" s="35"/>
      <c r="AD51" s="31"/>
      <c r="AE51" s="31"/>
      <c r="AF51" s="3">
        <f t="shared" si="98"/>
        <v>0</v>
      </c>
      <c r="AG51" s="3">
        <f t="shared" si="99"/>
        <v>0</v>
      </c>
      <c r="AH51" s="3">
        <f t="shared" si="100"/>
        <v>0</v>
      </c>
      <c r="AI51" s="3">
        <f t="shared" si="77"/>
        <v>0</v>
      </c>
      <c r="AJ51" s="18">
        <f t="shared" si="101"/>
        <v>0</v>
      </c>
      <c r="AK51" s="18">
        <f t="shared" si="102"/>
        <v>7.2384875801272166</v>
      </c>
      <c r="AL51" s="39">
        <f t="shared" si="78"/>
        <v>0</v>
      </c>
      <c r="AM51" s="35"/>
      <c r="AN51" s="31"/>
      <c r="AO51" s="31"/>
      <c r="AP51" s="3">
        <f t="shared" si="103"/>
        <v>0</v>
      </c>
      <c r="AQ51" s="3">
        <f t="shared" si="104"/>
        <v>0</v>
      </c>
      <c r="AR51" s="3">
        <f t="shared" si="105"/>
        <v>0</v>
      </c>
      <c r="AS51" s="3">
        <f t="shared" si="79"/>
        <v>0</v>
      </c>
      <c r="AT51" s="18">
        <f t="shared" si="106"/>
        <v>0</v>
      </c>
      <c r="AU51" s="18">
        <f t="shared" si="107"/>
        <v>7.2384875801272166</v>
      </c>
      <c r="AV51" s="39">
        <f t="shared" si="80"/>
        <v>0</v>
      </c>
      <c r="AW51" s="35"/>
      <c r="AX51" s="31"/>
      <c r="AY51" s="31"/>
      <c r="AZ51" s="3">
        <f t="shared" si="108"/>
        <v>0</v>
      </c>
      <c r="BA51" s="3">
        <f t="shared" si="109"/>
        <v>0</v>
      </c>
      <c r="BB51" s="3">
        <f t="shared" si="110"/>
        <v>0</v>
      </c>
      <c r="BC51" s="3">
        <f t="shared" si="81"/>
        <v>0</v>
      </c>
      <c r="BD51" s="18">
        <f t="shared" si="111"/>
        <v>0</v>
      </c>
      <c r="BE51" s="18">
        <f t="shared" si="112"/>
        <v>7.2384875801272166</v>
      </c>
      <c r="BF51" s="39">
        <f t="shared" si="82"/>
        <v>0</v>
      </c>
      <c r="BG51" s="35"/>
      <c r="BH51" s="31"/>
      <c r="BI51" s="31"/>
      <c r="BJ51" s="3">
        <f t="shared" si="113"/>
        <v>0</v>
      </c>
      <c r="BK51" s="3">
        <f t="shared" si="114"/>
        <v>0</v>
      </c>
      <c r="BL51" s="3">
        <f t="shared" si="115"/>
        <v>0</v>
      </c>
      <c r="BM51" s="3">
        <f t="shared" si="83"/>
        <v>0</v>
      </c>
      <c r="BN51" s="18">
        <f t="shared" si="116"/>
        <v>0</v>
      </c>
      <c r="BO51" s="18">
        <f t="shared" si="117"/>
        <v>7.2384875801272166</v>
      </c>
      <c r="BP51" s="39">
        <f t="shared" si="84"/>
        <v>0</v>
      </c>
      <c r="BQ51" s="35"/>
      <c r="BR51" s="31"/>
      <c r="BS51" s="31"/>
      <c r="BT51" s="3">
        <f t="shared" si="118"/>
        <v>0</v>
      </c>
      <c r="BU51" s="3">
        <f t="shared" si="119"/>
        <v>0</v>
      </c>
      <c r="BV51" s="3">
        <f t="shared" si="120"/>
        <v>0</v>
      </c>
      <c r="BW51" s="3">
        <f t="shared" si="85"/>
        <v>0</v>
      </c>
      <c r="BX51" s="18">
        <f t="shared" si="121"/>
        <v>0</v>
      </c>
      <c r="BY51" s="18">
        <f t="shared" si="122"/>
        <v>7.2384875801272166</v>
      </c>
      <c r="BZ51" s="39">
        <f t="shared" si="86"/>
        <v>0</v>
      </c>
    </row>
    <row r="52" spans="2:78" ht="20" customHeight="1" x14ac:dyDescent="0.2">
      <c r="B52" s="27" t="s">
        <v>22</v>
      </c>
      <c r="C52" s="28">
        <v>0.02</v>
      </c>
      <c r="D52" s="2"/>
      <c r="E52" s="29">
        <v>36</v>
      </c>
      <c r="F52" s="22">
        <f t="shared" si="124"/>
        <v>0.71460000000000001</v>
      </c>
      <c r="G52" s="22">
        <f t="shared" si="123"/>
        <v>6.36622731011584</v>
      </c>
      <c r="H52" s="46">
        <f t="shared" si="87"/>
        <v>63911.408450704221</v>
      </c>
      <c r="I52" s="35"/>
      <c r="J52" s="31"/>
      <c r="K52" s="31"/>
      <c r="L52" s="3">
        <f t="shared" si="88"/>
        <v>0</v>
      </c>
      <c r="M52" s="3">
        <f t="shared" si="89"/>
        <v>0</v>
      </c>
      <c r="N52" s="3">
        <f t="shared" si="90"/>
        <v>0</v>
      </c>
      <c r="O52" s="3">
        <f t="shared" si="73"/>
        <v>0</v>
      </c>
      <c r="P52" s="18">
        <f t="shared" si="91"/>
        <v>0</v>
      </c>
      <c r="Q52" s="18">
        <f t="shared" si="92"/>
        <v>8.6039496175563563</v>
      </c>
      <c r="R52" s="39">
        <f t="shared" si="125"/>
        <v>0</v>
      </c>
      <c r="S52" s="35"/>
      <c r="T52" s="31"/>
      <c r="U52" s="31"/>
      <c r="V52" s="3">
        <f t="shared" si="93"/>
        <v>0</v>
      </c>
      <c r="W52" s="3">
        <f t="shared" si="94"/>
        <v>0</v>
      </c>
      <c r="X52" s="3">
        <f t="shared" si="95"/>
        <v>0</v>
      </c>
      <c r="Y52" s="3">
        <f t="shared" si="75"/>
        <v>0</v>
      </c>
      <c r="Z52" s="18">
        <f t="shared" si="96"/>
        <v>0</v>
      </c>
      <c r="AA52" s="18">
        <f t="shared" si="97"/>
        <v>8.6039496175563563</v>
      </c>
      <c r="AB52" s="39">
        <f t="shared" si="76"/>
        <v>0</v>
      </c>
      <c r="AC52" s="35"/>
      <c r="AD52" s="31"/>
      <c r="AE52" s="31"/>
      <c r="AF52" s="3">
        <f t="shared" si="98"/>
        <v>0</v>
      </c>
      <c r="AG52" s="3">
        <f t="shared" si="99"/>
        <v>0</v>
      </c>
      <c r="AH52" s="3">
        <f t="shared" si="100"/>
        <v>0</v>
      </c>
      <c r="AI52" s="3">
        <f t="shared" si="77"/>
        <v>0</v>
      </c>
      <c r="AJ52" s="18">
        <f t="shared" si="101"/>
        <v>0</v>
      </c>
      <c r="AK52" s="18">
        <f t="shared" si="102"/>
        <v>8.6039496175563563</v>
      </c>
      <c r="AL52" s="39">
        <f t="shared" si="78"/>
        <v>0</v>
      </c>
      <c r="AM52" s="35"/>
      <c r="AN52" s="31"/>
      <c r="AO52" s="31"/>
      <c r="AP52" s="3">
        <f t="shared" si="103"/>
        <v>0</v>
      </c>
      <c r="AQ52" s="3">
        <f t="shared" si="104"/>
        <v>0</v>
      </c>
      <c r="AR52" s="3">
        <f t="shared" si="105"/>
        <v>0</v>
      </c>
      <c r="AS52" s="3">
        <f t="shared" si="79"/>
        <v>0</v>
      </c>
      <c r="AT52" s="18">
        <f t="shared" si="106"/>
        <v>0</v>
      </c>
      <c r="AU52" s="18">
        <f t="shared" si="107"/>
        <v>8.6039496175563563</v>
      </c>
      <c r="AV52" s="39">
        <f t="shared" si="80"/>
        <v>0</v>
      </c>
      <c r="AW52" s="35"/>
      <c r="AX52" s="31"/>
      <c r="AY52" s="31"/>
      <c r="AZ52" s="3">
        <f t="shared" si="108"/>
        <v>0</v>
      </c>
      <c r="BA52" s="3">
        <f t="shared" si="109"/>
        <v>0</v>
      </c>
      <c r="BB52" s="3">
        <f t="shared" si="110"/>
        <v>0</v>
      </c>
      <c r="BC52" s="3">
        <f t="shared" si="81"/>
        <v>0</v>
      </c>
      <c r="BD52" s="18">
        <f t="shared" si="111"/>
        <v>0</v>
      </c>
      <c r="BE52" s="18">
        <f t="shared" si="112"/>
        <v>8.6039496175563563</v>
      </c>
      <c r="BF52" s="39">
        <f t="shared" si="82"/>
        <v>0</v>
      </c>
      <c r="BG52" s="35"/>
      <c r="BH52" s="31"/>
      <c r="BI52" s="31"/>
      <c r="BJ52" s="3">
        <f t="shared" si="113"/>
        <v>0</v>
      </c>
      <c r="BK52" s="3">
        <f t="shared" si="114"/>
        <v>0</v>
      </c>
      <c r="BL52" s="3">
        <f t="shared" si="115"/>
        <v>0</v>
      </c>
      <c r="BM52" s="3">
        <f t="shared" si="83"/>
        <v>0</v>
      </c>
      <c r="BN52" s="18">
        <f t="shared" si="116"/>
        <v>0</v>
      </c>
      <c r="BO52" s="18">
        <f t="shared" si="117"/>
        <v>8.6039496175563563</v>
      </c>
      <c r="BP52" s="39">
        <f t="shared" si="84"/>
        <v>0</v>
      </c>
      <c r="BQ52" s="35"/>
      <c r="BR52" s="31"/>
      <c r="BS52" s="31"/>
      <c r="BT52" s="3">
        <f t="shared" si="118"/>
        <v>0</v>
      </c>
      <c r="BU52" s="3">
        <f t="shared" si="119"/>
        <v>0</v>
      </c>
      <c r="BV52" s="3">
        <f t="shared" si="120"/>
        <v>0</v>
      </c>
      <c r="BW52" s="3">
        <f t="shared" si="85"/>
        <v>0</v>
      </c>
      <c r="BX52" s="18">
        <f t="shared" si="121"/>
        <v>0</v>
      </c>
      <c r="BY52" s="18">
        <f t="shared" si="122"/>
        <v>8.6039496175563563</v>
      </c>
      <c r="BZ52" s="39">
        <f t="shared" si="86"/>
        <v>0</v>
      </c>
    </row>
    <row r="53" spans="2:78" ht="20" customHeight="1" thickBot="1" x14ac:dyDescent="0.25">
      <c r="B53" s="14" t="s">
        <v>16</v>
      </c>
      <c r="C53" s="15">
        <f>1/(2*PI())*SQRT($C$2/(C50+C51))</f>
        <v>1.2626387384212516</v>
      </c>
      <c r="D53" s="2"/>
      <c r="E53" s="29">
        <v>38</v>
      </c>
      <c r="F53" s="22">
        <f t="shared" si="124"/>
        <v>0.75460000000000005</v>
      </c>
      <c r="G53" s="22">
        <f t="shared" si="123"/>
        <v>6.7225792446311408</v>
      </c>
      <c r="H53" s="46">
        <f t="shared" si="87"/>
        <v>67488.873239436623</v>
      </c>
      <c r="I53" s="35"/>
      <c r="J53" s="31"/>
      <c r="K53" s="31"/>
      <c r="L53" s="3">
        <f t="shared" si="88"/>
        <v>0</v>
      </c>
      <c r="M53" s="3">
        <f t="shared" si="89"/>
        <v>0</v>
      </c>
      <c r="N53" s="3">
        <f t="shared" si="90"/>
        <v>0</v>
      </c>
      <c r="O53" s="3">
        <f t="shared" si="73"/>
        <v>0</v>
      </c>
      <c r="P53" s="18">
        <f t="shared" si="91"/>
        <v>0</v>
      </c>
      <c r="Q53" s="18">
        <f t="shared" si="92"/>
        <v>10.131161200075049</v>
      </c>
      <c r="R53" s="39">
        <f t="shared" si="125"/>
        <v>0</v>
      </c>
      <c r="S53" s="35"/>
      <c r="T53" s="31"/>
      <c r="U53" s="31"/>
      <c r="V53" s="3">
        <f t="shared" si="93"/>
        <v>0</v>
      </c>
      <c r="W53" s="3">
        <f t="shared" si="94"/>
        <v>0</v>
      </c>
      <c r="X53" s="3">
        <f t="shared" si="95"/>
        <v>0</v>
      </c>
      <c r="Y53" s="3">
        <f t="shared" si="75"/>
        <v>0</v>
      </c>
      <c r="Z53" s="18">
        <f t="shared" si="96"/>
        <v>0</v>
      </c>
      <c r="AA53" s="18">
        <f t="shared" si="97"/>
        <v>10.131161200075049</v>
      </c>
      <c r="AB53" s="39">
        <f t="shared" si="76"/>
        <v>0</v>
      </c>
      <c r="AC53" s="35"/>
      <c r="AD53" s="31"/>
      <c r="AE53" s="31"/>
      <c r="AF53" s="3">
        <f t="shared" si="98"/>
        <v>0</v>
      </c>
      <c r="AG53" s="3">
        <f t="shared" si="99"/>
        <v>0</v>
      </c>
      <c r="AH53" s="3">
        <f t="shared" si="100"/>
        <v>0</v>
      </c>
      <c r="AI53" s="3">
        <f t="shared" si="77"/>
        <v>0</v>
      </c>
      <c r="AJ53" s="18">
        <f t="shared" si="101"/>
        <v>0</v>
      </c>
      <c r="AK53" s="18">
        <f t="shared" si="102"/>
        <v>10.131161200075049</v>
      </c>
      <c r="AL53" s="39">
        <f t="shared" si="78"/>
        <v>0</v>
      </c>
      <c r="AM53" s="35"/>
      <c r="AN53" s="31"/>
      <c r="AO53" s="31"/>
      <c r="AP53" s="3">
        <f t="shared" si="103"/>
        <v>0</v>
      </c>
      <c r="AQ53" s="3">
        <f t="shared" si="104"/>
        <v>0</v>
      </c>
      <c r="AR53" s="3">
        <f t="shared" si="105"/>
        <v>0</v>
      </c>
      <c r="AS53" s="3">
        <f t="shared" si="79"/>
        <v>0</v>
      </c>
      <c r="AT53" s="18">
        <f t="shared" si="106"/>
        <v>0</v>
      </c>
      <c r="AU53" s="18">
        <f t="shared" si="107"/>
        <v>10.131161200075049</v>
      </c>
      <c r="AV53" s="39">
        <f t="shared" si="80"/>
        <v>0</v>
      </c>
      <c r="AW53" s="35"/>
      <c r="AX53" s="31"/>
      <c r="AY53" s="31"/>
      <c r="AZ53" s="3">
        <f t="shared" si="108"/>
        <v>0</v>
      </c>
      <c r="BA53" s="3">
        <f t="shared" si="109"/>
        <v>0</v>
      </c>
      <c r="BB53" s="3">
        <f t="shared" si="110"/>
        <v>0</v>
      </c>
      <c r="BC53" s="3">
        <f t="shared" si="81"/>
        <v>0</v>
      </c>
      <c r="BD53" s="18">
        <f t="shared" si="111"/>
        <v>0</v>
      </c>
      <c r="BE53" s="18">
        <f t="shared" si="112"/>
        <v>10.131161200075049</v>
      </c>
      <c r="BF53" s="39">
        <f t="shared" si="82"/>
        <v>0</v>
      </c>
      <c r="BG53" s="35"/>
      <c r="BH53" s="31"/>
      <c r="BI53" s="31"/>
      <c r="BJ53" s="3">
        <f t="shared" si="113"/>
        <v>0</v>
      </c>
      <c r="BK53" s="3">
        <f t="shared" si="114"/>
        <v>0</v>
      </c>
      <c r="BL53" s="3">
        <f t="shared" si="115"/>
        <v>0</v>
      </c>
      <c r="BM53" s="3">
        <f t="shared" si="83"/>
        <v>0</v>
      </c>
      <c r="BN53" s="18">
        <f t="shared" si="116"/>
        <v>0</v>
      </c>
      <c r="BO53" s="18">
        <f t="shared" si="117"/>
        <v>10.131161200075049</v>
      </c>
      <c r="BP53" s="39">
        <f t="shared" si="84"/>
        <v>0</v>
      </c>
      <c r="BQ53" s="35"/>
      <c r="BR53" s="31"/>
      <c r="BS53" s="31"/>
      <c r="BT53" s="3">
        <f t="shared" si="118"/>
        <v>0</v>
      </c>
      <c r="BU53" s="3">
        <f t="shared" si="119"/>
        <v>0</v>
      </c>
      <c r="BV53" s="3">
        <f t="shared" si="120"/>
        <v>0</v>
      </c>
      <c r="BW53" s="3">
        <f t="shared" si="85"/>
        <v>0</v>
      </c>
      <c r="BX53" s="18">
        <f t="shared" si="121"/>
        <v>0</v>
      </c>
      <c r="BY53" s="18">
        <f t="shared" si="122"/>
        <v>10.131161200075049</v>
      </c>
      <c r="BZ53" s="39">
        <f t="shared" si="86"/>
        <v>0</v>
      </c>
    </row>
    <row r="54" spans="2:78" ht="20" customHeight="1" x14ac:dyDescent="0.2">
      <c r="B54" s="2"/>
      <c r="C54" s="2"/>
      <c r="D54" s="2"/>
      <c r="E54" s="29">
        <v>40</v>
      </c>
      <c r="F54" s="22">
        <f t="shared" si="124"/>
        <v>0.79460000000000008</v>
      </c>
      <c r="G54" s="22">
        <f t="shared" si="123"/>
        <v>7.0789311791464415</v>
      </c>
      <c r="H54" s="46">
        <f t="shared" si="87"/>
        <v>71066.338028169019</v>
      </c>
      <c r="I54" s="35"/>
      <c r="J54" s="31"/>
      <c r="K54" s="31"/>
      <c r="L54" s="3">
        <f t="shared" si="88"/>
        <v>0</v>
      </c>
      <c r="M54" s="3">
        <f t="shared" si="89"/>
        <v>0</v>
      </c>
      <c r="N54" s="3">
        <f t="shared" si="90"/>
        <v>0</v>
      </c>
      <c r="O54" s="3">
        <f t="shared" si="73"/>
        <v>0</v>
      </c>
      <c r="P54" s="18">
        <f t="shared" si="91"/>
        <v>0</v>
      </c>
      <c r="Q54" s="18">
        <f t="shared" si="92"/>
        <v>11.829176318452365</v>
      </c>
      <c r="R54" s="39">
        <f t="shared" si="125"/>
        <v>0</v>
      </c>
      <c r="S54" s="35"/>
      <c r="T54" s="31"/>
      <c r="U54" s="31"/>
      <c r="V54" s="3">
        <f t="shared" si="93"/>
        <v>0</v>
      </c>
      <c r="W54" s="3">
        <f t="shared" si="94"/>
        <v>0</v>
      </c>
      <c r="X54" s="3">
        <f t="shared" si="95"/>
        <v>0</v>
      </c>
      <c r="Y54" s="3">
        <f t="shared" si="75"/>
        <v>0</v>
      </c>
      <c r="Z54" s="18">
        <f t="shared" si="96"/>
        <v>0</v>
      </c>
      <c r="AA54" s="18">
        <f t="shared" si="97"/>
        <v>11.829176318452365</v>
      </c>
      <c r="AB54" s="39">
        <f t="shared" si="76"/>
        <v>0</v>
      </c>
      <c r="AC54" s="35"/>
      <c r="AD54" s="31"/>
      <c r="AE54" s="31"/>
      <c r="AF54" s="3">
        <f t="shared" si="98"/>
        <v>0</v>
      </c>
      <c r="AG54" s="3">
        <f t="shared" si="99"/>
        <v>0</v>
      </c>
      <c r="AH54" s="3">
        <f t="shared" si="100"/>
        <v>0</v>
      </c>
      <c r="AI54" s="3">
        <f t="shared" si="77"/>
        <v>0</v>
      </c>
      <c r="AJ54" s="18">
        <f t="shared" si="101"/>
        <v>0</v>
      </c>
      <c r="AK54" s="18">
        <f t="shared" si="102"/>
        <v>11.829176318452365</v>
      </c>
      <c r="AL54" s="39">
        <f t="shared" si="78"/>
        <v>0</v>
      </c>
      <c r="AM54" s="35"/>
      <c r="AN54" s="31"/>
      <c r="AO54" s="31"/>
      <c r="AP54" s="3">
        <f t="shared" si="103"/>
        <v>0</v>
      </c>
      <c r="AQ54" s="3">
        <f t="shared" si="104"/>
        <v>0</v>
      </c>
      <c r="AR54" s="3">
        <f t="shared" si="105"/>
        <v>0</v>
      </c>
      <c r="AS54" s="3">
        <f t="shared" si="79"/>
        <v>0</v>
      </c>
      <c r="AT54" s="18">
        <f t="shared" si="106"/>
        <v>0</v>
      </c>
      <c r="AU54" s="18">
        <f t="shared" si="107"/>
        <v>11.829176318452365</v>
      </c>
      <c r="AV54" s="39">
        <f t="shared" si="80"/>
        <v>0</v>
      </c>
      <c r="AW54" s="35"/>
      <c r="AX54" s="31"/>
      <c r="AY54" s="31"/>
      <c r="AZ54" s="3">
        <f t="shared" si="108"/>
        <v>0</v>
      </c>
      <c r="BA54" s="3">
        <f t="shared" si="109"/>
        <v>0</v>
      </c>
      <c r="BB54" s="3">
        <f t="shared" si="110"/>
        <v>0</v>
      </c>
      <c r="BC54" s="3">
        <f t="shared" si="81"/>
        <v>0</v>
      </c>
      <c r="BD54" s="18">
        <f t="shared" si="111"/>
        <v>0</v>
      </c>
      <c r="BE54" s="18">
        <f t="shared" si="112"/>
        <v>11.829176318452365</v>
      </c>
      <c r="BF54" s="39">
        <f t="shared" si="82"/>
        <v>0</v>
      </c>
      <c r="BG54" s="35"/>
      <c r="BH54" s="31"/>
      <c r="BI54" s="31"/>
      <c r="BJ54" s="3">
        <f t="shared" si="113"/>
        <v>0</v>
      </c>
      <c r="BK54" s="3">
        <f t="shared" si="114"/>
        <v>0</v>
      </c>
      <c r="BL54" s="3">
        <f t="shared" si="115"/>
        <v>0</v>
      </c>
      <c r="BM54" s="3">
        <f t="shared" si="83"/>
        <v>0</v>
      </c>
      <c r="BN54" s="18">
        <f t="shared" si="116"/>
        <v>0</v>
      </c>
      <c r="BO54" s="18">
        <f t="shared" si="117"/>
        <v>11.829176318452365</v>
      </c>
      <c r="BP54" s="39">
        <f t="shared" si="84"/>
        <v>0</v>
      </c>
      <c r="BQ54" s="35"/>
      <c r="BR54" s="31"/>
      <c r="BS54" s="31"/>
      <c r="BT54" s="3">
        <f t="shared" si="118"/>
        <v>0</v>
      </c>
      <c r="BU54" s="3">
        <f t="shared" si="119"/>
        <v>0</v>
      </c>
      <c r="BV54" s="3">
        <f t="shared" si="120"/>
        <v>0</v>
      </c>
      <c r="BW54" s="3">
        <f t="shared" si="85"/>
        <v>0</v>
      </c>
      <c r="BX54" s="18">
        <f t="shared" si="121"/>
        <v>0</v>
      </c>
      <c r="BY54" s="18">
        <f t="shared" si="122"/>
        <v>11.829176318452365</v>
      </c>
      <c r="BZ54" s="39">
        <f t="shared" si="86"/>
        <v>0</v>
      </c>
    </row>
    <row r="55" spans="2:78" ht="20" customHeight="1" x14ac:dyDescent="0.2">
      <c r="B55" s="2"/>
      <c r="C55" s="2"/>
      <c r="D55" s="2"/>
      <c r="E55" s="29">
        <v>42</v>
      </c>
      <c r="F55" s="22">
        <f t="shared" si="124"/>
        <v>0.83460000000000001</v>
      </c>
      <c r="G55" s="22">
        <f t="shared" si="123"/>
        <v>7.4352831136617406</v>
      </c>
      <c r="H55" s="46">
        <f t="shared" si="87"/>
        <v>74643.8028169014</v>
      </c>
      <c r="I55" s="35"/>
      <c r="J55" s="31"/>
      <c r="K55" s="31"/>
      <c r="L55" s="3">
        <f t="shared" si="88"/>
        <v>0</v>
      </c>
      <c r="M55" s="3">
        <f t="shared" si="89"/>
        <v>0</v>
      </c>
      <c r="N55" s="3">
        <f t="shared" si="90"/>
        <v>0</v>
      </c>
      <c r="O55" s="3">
        <f t="shared" si="73"/>
        <v>0</v>
      </c>
      <c r="P55" s="18">
        <f t="shared" si="91"/>
        <v>0</v>
      </c>
      <c r="Q55" s="18">
        <f t="shared" si="92"/>
        <v>13.707048963457382</v>
      </c>
      <c r="R55" s="39">
        <f t="shared" si="125"/>
        <v>0</v>
      </c>
      <c r="S55" s="35"/>
      <c r="T55" s="31"/>
      <c r="U55" s="31"/>
      <c r="V55" s="3">
        <f t="shared" si="93"/>
        <v>0</v>
      </c>
      <c r="W55" s="3">
        <f t="shared" si="94"/>
        <v>0</v>
      </c>
      <c r="X55" s="3">
        <f t="shared" si="95"/>
        <v>0</v>
      </c>
      <c r="Y55" s="3">
        <f t="shared" si="75"/>
        <v>0</v>
      </c>
      <c r="Z55" s="18">
        <f t="shared" si="96"/>
        <v>0</v>
      </c>
      <c r="AA55" s="18">
        <f t="shared" si="97"/>
        <v>13.707048963457382</v>
      </c>
      <c r="AB55" s="39">
        <f t="shared" si="76"/>
        <v>0</v>
      </c>
      <c r="AC55" s="35"/>
      <c r="AD55" s="31"/>
      <c r="AE55" s="31"/>
      <c r="AF55" s="3">
        <f t="shared" si="98"/>
        <v>0</v>
      </c>
      <c r="AG55" s="3">
        <f t="shared" si="99"/>
        <v>0</v>
      </c>
      <c r="AH55" s="3">
        <f t="shared" si="100"/>
        <v>0</v>
      </c>
      <c r="AI55" s="3">
        <f t="shared" si="77"/>
        <v>0</v>
      </c>
      <c r="AJ55" s="18">
        <f t="shared" si="101"/>
        <v>0</v>
      </c>
      <c r="AK55" s="18">
        <f t="shared" si="102"/>
        <v>13.707048963457382</v>
      </c>
      <c r="AL55" s="39">
        <f t="shared" si="78"/>
        <v>0</v>
      </c>
      <c r="AM55" s="35"/>
      <c r="AN55" s="31"/>
      <c r="AO55" s="31"/>
      <c r="AP55" s="3">
        <f t="shared" si="103"/>
        <v>0</v>
      </c>
      <c r="AQ55" s="3">
        <f t="shared" si="104"/>
        <v>0</v>
      </c>
      <c r="AR55" s="3">
        <f t="shared" si="105"/>
        <v>0</v>
      </c>
      <c r="AS55" s="3">
        <f t="shared" si="79"/>
        <v>0</v>
      </c>
      <c r="AT55" s="18">
        <f t="shared" si="106"/>
        <v>0</v>
      </c>
      <c r="AU55" s="18">
        <f t="shared" si="107"/>
        <v>13.707048963457382</v>
      </c>
      <c r="AV55" s="39">
        <f t="shared" si="80"/>
        <v>0</v>
      </c>
      <c r="AW55" s="35"/>
      <c r="AX55" s="31"/>
      <c r="AY55" s="31"/>
      <c r="AZ55" s="3">
        <f t="shared" si="108"/>
        <v>0</v>
      </c>
      <c r="BA55" s="3">
        <f t="shared" si="109"/>
        <v>0</v>
      </c>
      <c r="BB55" s="3">
        <f t="shared" si="110"/>
        <v>0</v>
      </c>
      <c r="BC55" s="3">
        <f t="shared" si="81"/>
        <v>0</v>
      </c>
      <c r="BD55" s="18">
        <f t="shared" si="111"/>
        <v>0</v>
      </c>
      <c r="BE55" s="18">
        <f t="shared" si="112"/>
        <v>13.707048963457382</v>
      </c>
      <c r="BF55" s="39">
        <f t="shared" si="82"/>
        <v>0</v>
      </c>
      <c r="BG55" s="35"/>
      <c r="BH55" s="31"/>
      <c r="BI55" s="31"/>
      <c r="BJ55" s="3">
        <f t="shared" si="113"/>
        <v>0</v>
      </c>
      <c r="BK55" s="3">
        <f t="shared" si="114"/>
        <v>0</v>
      </c>
      <c r="BL55" s="3">
        <f t="shared" si="115"/>
        <v>0</v>
      </c>
      <c r="BM55" s="3">
        <f t="shared" si="83"/>
        <v>0</v>
      </c>
      <c r="BN55" s="18">
        <f t="shared" si="116"/>
        <v>0</v>
      </c>
      <c r="BO55" s="18">
        <f t="shared" si="117"/>
        <v>13.707048963457382</v>
      </c>
      <c r="BP55" s="39">
        <f t="shared" si="84"/>
        <v>0</v>
      </c>
      <c r="BQ55" s="35"/>
      <c r="BR55" s="31"/>
      <c r="BS55" s="31"/>
      <c r="BT55" s="3">
        <f t="shared" si="118"/>
        <v>0</v>
      </c>
      <c r="BU55" s="3">
        <f t="shared" si="119"/>
        <v>0</v>
      </c>
      <c r="BV55" s="3">
        <f t="shared" si="120"/>
        <v>0</v>
      </c>
      <c r="BW55" s="3">
        <f t="shared" si="85"/>
        <v>0</v>
      </c>
      <c r="BX55" s="18">
        <f t="shared" si="121"/>
        <v>0</v>
      </c>
      <c r="BY55" s="18">
        <f t="shared" si="122"/>
        <v>13.707048963457382</v>
      </c>
      <c r="BZ55" s="39">
        <f t="shared" si="86"/>
        <v>0</v>
      </c>
    </row>
    <row r="56" spans="2:78" ht="20" customHeight="1" x14ac:dyDescent="0.2">
      <c r="B56" s="2"/>
      <c r="C56" s="2"/>
      <c r="D56" s="2"/>
      <c r="E56" s="29">
        <v>44</v>
      </c>
      <c r="F56" s="22">
        <f t="shared" si="124"/>
        <v>0.87460000000000004</v>
      </c>
      <c r="G56" s="22">
        <f t="shared" si="123"/>
        <v>7.7916350481770413</v>
      </c>
      <c r="H56" s="46">
        <f t="shared" si="87"/>
        <v>78221.267605633795</v>
      </c>
      <c r="I56" s="35"/>
      <c r="J56" s="31"/>
      <c r="K56" s="31"/>
      <c r="L56" s="3">
        <f t="shared" si="88"/>
        <v>0</v>
      </c>
      <c r="M56" s="3">
        <f t="shared" si="89"/>
        <v>0</v>
      </c>
      <c r="N56" s="3">
        <f t="shared" si="90"/>
        <v>0</v>
      </c>
      <c r="O56" s="3">
        <f t="shared" si="73"/>
        <v>0</v>
      </c>
      <c r="P56" s="18">
        <f t="shared" si="91"/>
        <v>0</v>
      </c>
      <c r="Q56" s="18">
        <f t="shared" si="92"/>
        <v>15.773833125859181</v>
      </c>
      <c r="R56" s="39">
        <f t="shared" si="125"/>
        <v>0</v>
      </c>
      <c r="S56" s="35"/>
      <c r="T56" s="31"/>
      <c r="U56" s="31"/>
      <c r="V56" s="3">
        <f t="shared" si="93"/>
        <v>0</v>
      </c>
      <c r="W56" s="3">
        <f t="shared" si="94"/>
        <v>0</v>
      </c>
      <c r="X56" s="3">
        <f t="shared" si="95"/>
        <v>0</v>
      </c>
      <c r="Y56" s="3">
        <f t="shared" si="75"/>
        <v>0</v>
      </c>
      <c r="Z56" s="18">
        <f t="shared" si="96"/>
        <v>0</v>
      </c>
      <c r="AA56" s="18">
        <f t="shared" si="97"/>
        <v>15.773833125859181</v>
      </c>
      <c r="AB56" s="39">
        <f t="shared" si="76"/>
        <v>0</v>
      </c>
      <c r="AC56" s="35"/>
      <c r="AD56" s="31"/>
      <c r="AE56" s="31"/>
      <c r="AF56" s="3">
        <f t="shared" si="98"/>
        <v>0</v>
      </c>
      <c r="AG56" s="3">
        <f t="shared" si="99"/>
        <v>0</v>
      </c>
      <c r="AH56" s="3">
        <f t="shared" si="100"/>
        <v>0</v>
      </c>
      <c r="AI56" s="3">
        <f t="shared" si="77"/>
        <v>0</v>
      </c>
      <c r="AJ56" s="18">
        <f t="shared" si="101"/>
        <v>0</v>
      </c>
      <c r="AK56" s="18">
        <f t="shared" si="102"/>
        <v>15.773833125859181</v>
      </c>
      <c r="AL56" s="39">
        <f t="shared" si="78"/>
        <v>0</v>
      </c>
      <c r="AM56" s="35"/>
      <c r="AN56" s="31"/>
      <c r="AO56" s="31"/>
      <c r="AP56" s="3">
        <f t="shared" si="103"/>
        <v>0</v>
      </c>
      <c r="AQ56" s="3">
        <f t="shared" si="104"/>
        <v>0</v>
      </c>
      <c r="AR56" s="3">
        <f t="shared" si="105"/>
        <v>0</v>
      </c>
      <c r="AS56" s="3">
        <f t="shared" si="79"/>
        <v>0</v>
      </c>
      <c r="AT56" s="18">
        <f t="shared" si="106"/>
        <v>0</v>
      </c>
      <c r="AU56" s="18">
        <f t="shared" si="107"/>
        <v>15.773833125859181</v>
      </c>
      <c r="AV56" s="39">
        <f t="shared" si="80"/>
        <v>0</v>
      </c>
      <c r="AW56" s="35"/>
      <c r="AX56" s="31"/>
      <c r="AY56" s="31"/>
      <c r="AZ56" s="3">
        <f t="shared" si="108"/>
        <v>0</v>
      </c>
      <c r="BA56" s="3">
        <f t="shared" si="109"/>
        <v>0</v>
      </c>
      <c r="BB56" s="3">
        <f t="shared" si="110"/>
        <v>0</v>
      </c>
      <c r="BC56" s="3">
        <f t="shared" si="81"/>
        <v>0</v>
      </c>
      <c r="BD56" s="18">
        <f t="shared" si="111"/>
        <v>0</v>
      </c>
      <c r="BE56" s="18">
        <f t="shared" si="112"/>
        <v>15.773833125859181</v>
      </c>
      <c r="BF56" s="39">
        <f t="shared" si="82"/>
        <v>0</v>
      </c>
      <c r="BG56" s="35"/>
      <c r="BH56" s="31"/>
      <c r="BI56" s="31"/>
      <c r="BJ56" s="3">
        <f t="shared" si="113"/>
        <v>0</v>
      </c>
      <c r="BK56" s="3">
        <f t="shared" si="114"/>
        <v>0</v>
      </c>
      <c r="BL56" s="3">
        <f t="shared" si="115"/>
        <v>0</v>
      </c>
      <c r="BM56" s="3">
        <f t="shared" si="83"/>
        <v>0</v>
      </c>
      <c r="BN56" s="18">
        <f t="shared" si="116"/>
        <v>0</v>
      </c>
      <c r="BO56" s="18">
        <f t="shared" si="117"/>
        <v>15.773833125859181</v>
      </c>
      <c r="BP56" s="39">
        <f t="shared" si="84"/>
        <v>0</v>
      </c>
      <c r="BQ56" s="35"/>
      <c r="BR56" s="31"/>
      <c r="BS56" s="31"/>
      <c r="BT56" s="3">
        <f t="shared" si="118"/>
        <v>0</v>
      </c>
      <c r="BU56" s="3">
        <f t="shared" si="119"/>
        <v>0</v>
      </c>
      <c r="BV56" s="3">
        <f t="shared" si="120"/>
        <v>0</v>
      </c>
      <c r="BW56" s="3">
        <f t="shared" si="85"/>
        <v>0</v>
      </c>
      <c r="BX56" s="18">
        <f t="shared" si="121"/>
        <v>0</v>
      </c>
      <c r="BY56" s="18">
        <f t="shared" si="122"/>
        <v>15.773833125859181</v>
      </c>
      <c r="BZ56" s="39">
        <f t="shared" si="86"/>
        <v>0</v>
      </c>
    </row>
    <row r="57" spans="2:78" ht="20" customHeight="1" x14ac:dyDescent="0.2">
      <c r="B57" s="16"/>
      <c r="C57" s="2"/>
      <c r="D57" s="2"/>
      <c r="E57" s="29">
        <v>46</v>
      </c>
      <c r="F57" s="22">
        <f t="shared" si="124"/>
        <v>0.91460000000000008</v>
      </c>
      <c r="G57" s="22">
        <f t="shared" si="123"/>
        <v>8.1479869826923412</v>
      </c>
      <c r="H57" s="46">
        <f t="shared" si="87"/>
        <v>81798.732394366205</v>
      </c>
      <c r="I57" s="35"/>
      <c r="J57" s="31"/>
      <c r="K57" s="31"/>
      <c r="L57" s="3">
        <f t="shared" si="88"/>
        <v>0</v>
      </c>
      <c r="M57" s="3">
        <f t="shared" si="89"/>
        <v>0</v>
      </c>
      <c r="N57" s="3">
        <f t="shared" si="90"/>
        <v>0</v>
      </c>
      <c r="O57" s="3">
        <f t="shared" si="73"/>
        <v>0</v>
      </c>
      <c r="P57" s="18">
        <f t="shared" si="91"/>
        <v>0</v>
      </c>
      <c r="Q57" s="18">
        <f t="shared" si="92"/>
        <v>18.038582796426837</v>
      </c>
      <c r="R57" s="39">
        <f t="shared" si="125"/>
        <v>0</v>
      </c>
      <c r="S57" s="35"/>
      <c r="T57" s="31"/>
      <c r="U57" s="31"/>
      <c r="V57" s="3">
        <f t="shared" si="93"/>
        <v>0</v>
      </c>
      <c r="W57" s="3">
        <f t="shared" si="94"/>
        <v>0</v>
      </c>
      <c r="X57" s="3">
        <f t="shared" si="95"/>
        <v>0</v>
      </c>
      <c r="Y57" s="3">
        <f t="shared" si="75"/>
        <v>0</v>
      </c>
      <c r="Z57" s="18">
        <f t="shared" si="96"/>
        <v>0</v>
      </c>
      <c r="AA57" s="18">
        <f t="shared" si="97"/>
        <v>18.038582796426837</v>
      </c>
      <c r="AB57" s="39">
        <f t="shared" si="76"/>
        <v>0</v>
      </c>
      <c r="AC57" s="35"/>
      <c r="AD57" s="31"/>
      <c r="AE57" s="31"/>
      <c r="AF57" s="3">
        <f t="shared" si="98"/>
        <v>0</v>
      </c>
      <c r="AG57" s="3">
        <f t="shared" si="99"/>
        <v>0</v>
      </c>
      <c r="AH57" s="3">
        <f t="shared" si="100"/>
        <v>0</v>
      </c>
      <c r="AI57" s="3">
        <f t="shared" si="77"/>
        <v>0</v>
      </c>
      <c r="AJ57" s="18">
        <f t="shared" si="101"/>
        <v>0</v>
      </c>
      <c r="AK57" s="18">
        <f t="shared" si="102"/>
        <v>18.038582796426837</v>
      </c>
      <c r="AL57" s="39">
        <f t="shared" si="78"/>
        <v>0</v>
      </c>
      <c r="AM57" s="35"/>
      <c r="AN57" s="31"/>
      <c r="AO57" s="31"/>
      <c r="AP57" s="3">
        <f t="shared" si="103"/>
        <v>0</v>
      </c>
      <c r="AQ57" s="3">
        <f t="shared" si="104"/>
        <v>0</v>
      </c>
      <c r="AR57" s="3">
        <f t="shared" si="105"/>
        <v>0</v>
      </c>
      <c r="AS57" s="3">
        <f t="shared" si="79"/>
        <v>0</v>
      </c>
      <c r="AT57" s="18">
        <f t="shared" si="106"/>
        <v>0</v>
      </c>
      <c r="AU57" s="18">
        <f t="shared" si="107"/>
        <v>18.038582796426837</v>
      </c>
      <c r="AV57" s="39">
        <f t="shared" si="80"/>
        <v>0</v>
      </c>
      <c r="AW57" s="35"/>
      <c r="AX57" s="31"/>
      <c r="AY57" s="31"/>
      <c r="AZ57" s="3">
        <f t="shared" si="108"/>
        <v>0</v>
      </c>
      <c r="BA57" s="3">
        <f t="shared" si="109"/>
        <v>0</v>
      </c>
      <c r="BB57" s="3">
        <f t="shared" si="110"/>
        <v>0</v>
      </c>
      <c r="BC57" s="3">
        <f t="shared" si="81"/>
        <v>0</v>
      </c>
      <c r="BD57" s="18">
        <f t="shared" si="111"/>
        <v>0</v>
      </c>
      <c r="BE57" s="18">
        <f t="shared" si="112"/>
        <v>18.038582796426837</v>
      </c>
      <c r="BF57" s="39">
        <f t="shared" si="82"/>
        <v>0</v>
      </c>
      <c r="BG57" s="35"/>
      <c r="BH57" s="31"/>
      <c r="BI57" s="31"/>
      <c r="BJ57" s="3">
        <f t="shared" si="113"/>
        <v>0</v>
      </c>
      <c r="BK57" s="3">
        <f t="shared" si="114"/>
        <v>0</v>
      </c>
      <c r="BL57" s="3">
        <f t="shared" si="115"/>
        <v>0</v>
      </c>
      <c r="BM57" s="3">
        <f t="shared" si="83"/>
        <v>0</v>
      </c>
      <c r="BN57" s="18">
        <f t="shared" si="116"/>
        <v>0</v>
      </c>
      <c r="BO57" s="18">
        <f t="shared" si="117"/>
        <v>18.038582796426837</v>
      </c>
      <c r="BP57" s="39">
        <f t="shared" si="84"/>
        <v>0</v>
      </c>
      <c r="BQ57" s="35"/>
      <c r="BR57" s="31"/>
      <c r="BS57" s="31"/>
      <c r="BT57" s="3">
        <f t="shared" si="118"/>
        <v>0</v>
      </c>
      <c r="BU57" s="3">
        <f t="shared" si="119"/>
        <v>0</v>
      </c>
      <c r="BV57" s="3">
        <f t="shared" si="120"/>
        <v>0</v>
      </c>
      <c r="BW57" s="3">
        <f t="shared" si="85"/>
        <v>0</v>
      </c>
      <c r="BX57" s="18">
        <f t="shared" si="121"/>
        <v>0</v>
      </c>
      <c r="BY57" s="18">
        <f t="shared" si="122"/>
        <v>18.038582796426837</v>
      </c>
      <c r="BZ57" s="39">
        <f t="shared" si="86"/>
        <v>0</v>
      </c>
    </row>
    <row r="58" spans="2:78" ht="20" customHeight="1" x14ac:dyDescent="0.2">
      <c r="B58" s="16"/>
      <c r="C58" s="2"/>
      <c r="D58" s="2"/>
      <c r="E58" s="29">
        <v>48</v>
      </c>
      <c r="F58" s="22">
        <f t="shared" si="124"/>
        <v>0.9546</v>
      </c>
      <c r="G58" s="22">
        <f t="shared" si="123"/>
        <v>8.504338917207642</v>
      </c>
      <c r="H58" s="46">
        <f t="shared" si="87"/>
        <v>85376.1971830986</v>
      </c>
      <c r="I58" s="35"/>
      <c r="J58" s="31"/>
      <c r="K58" s="31"/>
      <c r="L58" s="3">
        <f t="shared" si="88"/>
        <v>0</v>
      </c>
      <c r="M58" s="3">
        <f t="shared" si="89"/>
        <v>0</v>
      </c>
      <c r="N58" s="3">
        <f t="shared" si="90"/>
        <v>0</v>
      </c>
      <c r="O58" s="3">
        <f t="shared" si="73"/>
        <v>0</v>
      </c>
      <c r="P58" s="18">
        <f t="shared" si="91"/>
        <v>0</v>
      </c>
      <c r="Q58" s="18">
        <f t="shared" si="92"/>
        <v>20.510351965929416</v>
      </c>
      <c r="R58" s="39">
        <f t="shared" si="125"/>
        <v>0</v>
      </c>
      <c r="S58" s="35"/>
      <c r="T58" s="31"/>
      <c r="U58" s="31"/>
      <c r="V58" s="3">
        <f t="shared" si="93"/>
        <v>0</v>
      </c>
      <c r="W58" s="3">
        <f t="shared" si="94"/>
        <v>0</v>
      </c>
      <c r="X58" s="3">
        <f t="shared" si="95"/>
        <v>0</v>
      </c>
      <c r="Y58" s="3">
        <f t="shared" si="75"/>
        <v>0</v>
      </c>
      <c r="Z58" s="18">
        <f t="shared" si="96"/>
        <v>0</v>
      </c>
      <c r="AA58" s="18">
        <f t="shared" si="97"/>
        <v>20.510351965929416</v>
      </c>
      <c r="AB58" s="39">
        <f t="shared" si="76"/>
        <v>0</v>
      </c>
      <c r="AC58" s="35"/>
      <c r="AD58" s="31"/>
      <c r="AE58" s="31"/>
      <c r="AF58" s="3">
        <f t="shared" si="98"/>
        <v>0</v>
      </c>
      <c r="AG58" s="3">
        <f t="shared" si="99"/>
        <v>0</v>
      </c>
      <c r="AH58" s="3">
        <f t="shared" si="100"/>
        <v>0</v>
      </c>
      <c r="AI58" s="3">
        <f t="shared" si="77"/>
        <v>0</v>
      </c>
      <c r="AJ58" s="18">
        <f t="shared" si="101"/>
        <v>0</v>
      </c>
      <c r="AK58" s="18">
        <f t="shared" si="102"/>
        <v>20.510351965929416</v>
      </c>
      <c r="AL58" s="39">
        <f t="shared" si="78"/>
        <v>0</v>
      </c>
      <c r="AM58" s="35"/>
      <c r="AN58" s="31"/>
      <c r="AO58" s="31"/>
      <c r="AP58" s="3">
        <f t="shared" si="103"/>
        <v>0</v>
      </c>
      <c r="AQ58" s="3">
        <f t="shared" si="104"/>
        <v>0</v>
      </c>
      <c r="AR58" s="3">
        <f t="shared" si="105"/>
        <v>0</v>
      </c>
      <c r="AS58" s="3">
        <f t="shared" si="79"/>
        <v>0</v>
      </c>
      <c r="AT58" s="18">
        <f t="shared" si="106"/>
        <v>0</v>
      </c>
      <c r="AU58" s="18">
        <f t="shared" si="107"/>
        <v>20.510351965929416</v>
      </c>
      <c r="AV58" s="39">
        <f t="shared" si="80"/>
        <v>0</v>
      </c>
      <c r="AW58" s="35"/>
      <c r="AX58" s="31"/>
      <c r="AY58" s="31"/>
      <c r="AZ58" s="3">
        <f t="shared" si="108"/>
        <v>0</v>
      </c>
      <c r="BA58" s="3">
        <f t="shared" si="109"/>
        <v>0</v>
      </c>
      <c r="BB58" s="3">
        <f t="shared" si="110"/>
        <v>0</v>
      </c>
      <c r="BC58" s="3">
        <f t="shared" si="81"/>
        <v>0</v>
      </c>
      <c r="BD58" s="18">
        <f t="shared" si="111"/>
        <v>0</v>
      </c>
      <c r="BE58" s="18">
        <f t="shared" si="112"/>
        <v>20.510351965929416</v>
      </c>
      <c r="BF58" s="39">
        <f t="shared" si="82"/>
        <v>0</v>
      </c>
      <c r="BG58" s="35"/>
      <c r="BH58" s="31"/>
      <c r="BI58" s="31"/>
      <c r="BJ58" s="3">
        <f t="shared" si="113"/>
        <v>0</v>
      </c>
      <c r="BK58" s="3">
        <f t="shared" si="114"/>
        <v>0</v>
      </c>
      <c r="BL58" s="3">
        <f t="shared" si="115"/>
        <v>0</v>
      </c>
      <c r="BM58" s="3">
        <f t="shared" si="83"/>
        <v>0</v>
      </c>
      <c r="BN58" s="18">
        <f t="shared" si="116"/>
        <v>0</v>
      </c>
      <c r="BO58" s="18">
        <f t="shared" si="117"/>
        <v>20.510351965929416</v>
      </c>
      <c r="BP58" s="39">
        <f t="shared" si="84"/>
        <v>0</v>
      </c>
      <c r="BQ58" s="35"/>
      <c r="BR58" s="31"/>
      <c r="BS58" s="31"/>
      <c r="BT58" s="3">
        <f t="shared" si="118"/>
        <v>0</v>
      </c>
      <c r="BU58" s="3">
        <f t="shared" si="119"/>
        <v>0</v>
      </c>
      <c r="BV58" s="3">
        <f t="shared" si="120"/>
        <v>0</v>
      </c>
      <c r="BW58" s="3">
        <f t="shared" si="85"/>
        <v>0</v>
      </c>
      <c r="BX58" s="18">
        <f t="shared" si="121"/>
        <v>0</v>
      </c>
      <c r="BY58" s="18">
        <f t="shared" si="122"/>
        <v>20.510351965929416</v>
      </c>
      <c r="BZ58" s="39">
        <f t="shared" si="86"/>
        <v>0</v>
      </c>
    </row>
    <row r="59" spans="2:78" ht="20" customHeight="1" x14ac:dyDescent="0.2">
      <c r="B59" s="16"/>
      <c r="C59" s="2"/>
      <c r="D59" s="17"/>
      <c r="E59" s="29">
        <v>50</v>
      </c>
      <c r="F59" s="22">
        <f t="shared" si="124"/>
        <v>0.99460000000000004</v>
      </c>
      <c r="G59" s="22">
        <f t="shared" si="123"/>
        <v>8.860690851722941</v>
      </c>
      <c r="H59" s="46">
        <f t="shared" si="87"/>
        <v>88953.661971830996</v>
      </c>
      <c r="I59" s="36"/>
      <c r="J59" s="32"/>
      <c r="K59" s="32"/>
      <c r="L59" s="3">
        <f t="shared" si="88"/>
        <v>0</v>
      </c>
      <c r="M59" s="3">
        <f t="shared" si="89"/>
        <v>0</v>
      </c>
      <c r="N59" s="3">
        <f t="shared" si="90"/>
        <v>0</v>
      </c>
      <c r="O59" s="3">
        <f t="shared" si="73"/>
        <v>0</v>
      </c>
      <c r="P59" s="18">
        <f t="shared" si="91"/>
        <v>0</v>
      </c>
      <c r="Q59" s="18">
        <f t="shared" si="92"/>
        <v>23.198194625136008</v>
      </c>
      <c r="R59" s="39">
        <f t="shared" si="125"/>
        <v>0</v>
      </c>
      <c r="S59" s="36"/>
      <c r="T59" s="32"/>
      <c r="U59" s="32"/>
      <c r="V59" s="3">
        <f t="shared" si="93"/>
        <v>0</v>
      </c>
      <c r="W59" s="3">
        <f t="shared" si="94"/>
        <v>0</v>
      </c>
      <c r="X59" s="3">
        <f t="shared" si="95"/>
        <v>0</v>
      </c>
      <c r="Y59" s="3">
        <f t="shared" si="75"/>
        <v>0</v>
      </c>
      <c r="Z59" s="18">
        <f t="shared" si="96"/>
        <v>0</v>
      </c>
      <c r="AA59" s="18">
        <f t="shared" si="97"/>
        <v>23.198194625136008</v>
      </c>
      <c r="AB59" s="39">
        <f t="shared" si="76"/>
        <v>0</v>
      </c>
      <c r="AC59" s="36"/>
      <c r="AD59" s="32"/>
      <c r="AE59" s="32"/>
      <c r="AF59" s="3">
        <f t="shared" si="98"/>
        <v>0</v>
      </c>
      <c r="AG59" s="3">
        <f t="shared" si="99"/>
        <v>0</v>
      </c>
      <c r="AH59" s="3">
        <f t="shared" si="100"/>
        <v>0</v>
      </c>
      <c r="AI59" s="3">
        <f t="shared" si="77"/>
        <v>0</v>
      </c>
      <c r="AJ59" s="18">
        <f t="shared" si="101"/>
        <v>0</v>
      </c>
      <c r="AK59" s="18">
        <f t="shared" si="102"/>
        <v>23.198194625136008</v>
      </c>
      <c r="AL59" s="39">
        <f t="shared" si="78"/>
        <v>0</v>
      </c>
      <c r="AM59" s="36"/>
      <c r="AN59" s="32"/>
      <c r="AO59" s="32"/>
      <c r="AP59" s="3">
        <f t="shared" si="103"/>
        <v>0</v>
      </c>
      <c r="AQ59" s="3">
        <f t="shared" si="104"/>
        <v>0</v>
      </c>
      <c r="AR59" s="3">
        <f t="shared" si="105"/>
        <v>0</v>
      </c>
      <c r="AS59" s="3">
        <f t="shared" si="79"/>
        <v>0</v>
      </c>
      <c r="AT59" s="18">
        <f t="shared" si="106"/>
        <v>0</v>
      </c>
      <c r="AU59" s="18">
        <f t="shared" si="107"/>
        <v>23.198194625136008</v>
      </c>
      <c r="AV59" s="39">
        <f t="shared" si="80"/>
        <v>0</v>
      </c>
      <c r="AW59" s="36"/>
      <c r="AX59" s="32"/>
      <c r="AY59" s="32"/>
      <c r="AZ59" s="3">
        <f t="shared" si="108"/>
        <v>0</v>
      </c>
      <c r="BA59" s="3">
        <f t="shared" si="109"/>
        <v>0</v>
      </c>
      <c r="BB59" s="3">
        <f t="shared" si="110"/>
        <v>0</v>
      </c>
      <c r="BC59" s="3">
        <f t="shared" si="81"/>
        <v>0</v>
      </c>
      <c r="BD59" s="18">
        <f t="shared" si="111"/>
        <v>0</v>
      </c>
      <c r="BE59" s="18">
        <f t="shared" si="112"/>
        <v>23.198194625136008</v>
      </c>
      <c r="BF59" s="39">
        <f t="shared" si="82"/>
        <v>0</v>
      </c>
      <c r="BG59" s="36"/>
      <c r="BH59" s="32"/>
      <c r="BI59" s="32"/>
      <c r="BJ59" s="3">
        <f t="shared" si="113"/>
        <v>0</v>
      </c>
      <c r="BK59" s="3">
        <f t="shared" si="114"/>
        <v>0</v>
      </c>
      <c r="BL59" s="3">
        <f t="shared" si="115"/>
        <v>0</v>
      </c>
      <c r="BM59" s="3">
        <f t="shared" si="83"/>
        <v>0</v>
      </c>
      <c r="BN59" s="18">
        <f t="shared" si="116"/>
        <v>0</v>
      </c>
      <c r="BO59" s="18">
        <f t="shared" si="117"/>
        <v>23.198194625136008</v>
      </c>
      <c r="BP59" s="39">
        <f t="shared" si="84"/>
        <v>0</v>
      </c>
      <c r="BQ59" s="36"/>
      <c r="BR59" s="32"/>
      <c r="BS59" s="32"/>
      <c r="BT59" s="3">
        <f t="shared" si="118"/>
        <v>0</v>
      </c>
      <c r="BU59" s="3">
        <f t="shared" si="119"/>
        <v>0</v>
      </c>
      <c r="BV59" s="3">
        <f t="shared" si="120"/>
        <v>0</v>
      </c>
      <c r="BW59" s="3">
        <f t="shared" si="85"/>
        <v>0</v>
      </c>
      <c r="BX59" s="18">
        <f t="shared" si="121"/>
        <v>0</v>
      </c>
      <c r="BY59" s="18">
        <f t="shared" si="122"/>
        <v>23.198194625136008</v>
      </c>
      <c r="BZ59" s="39">
        <f t="shared" si="86"/>
        <v>0</v>
      </c>
    </row>
    <row r="60" spans="2:78" ht="20" customHeight="1" x14ac:dyDescent="0.2">
      <c r="B60" s="2"/>
      <c r="C60" s="2"/>
      <c r="D60" s="17"/>
      <c r="E60" s="29">
        <v>52</v>
      </c>
      <c r="F60" s="22">
        <f t="shared" si="124"/>
        <v>1.0346</v>
      </c>
      <c r="G60" s="22">
        <f t="shared" si="123"/>
        <v>9.2170427862382418</v>
      </c>
      <c r="H60" s="46">
        <f t="shared" si="87"/>
        <v>92531.126760563377</v>
      </c>
      <c r="I60" s="36"/>
      <c r="J60" s="32"/>
      <c r="K60" s="32"/>
      <c r="L60" s="3">
        <f t="shared" si="88"/>
        <v>0</v>
      </c>
      <c r="M60" s="3">
        <f t="shared" si="89"/>
        <v>0</v>
      </c>
      <c r="N60" s="3">
        <f t="shared" si="90"/>
        <v>0</v>
      </c>
      <c r="O60" s="3">
        <f t="shared" si="73"/>
        <v>0</v>
      </c>
      <c r="P60" s="18">
        <f t="shared" si="91"/>
        <v>0</v>
      </c>
      <c r="Q60" s="18">
        <f t="shared" si="92"/>
        <v>26.11116476481568</v>
      </c>
      <c r="R60" s="39">
        <f t="shared" si="125"/>
        <v>0</v>
      </c>
      <c r="S60" s="36"/>
      <c r="T60" s="32"/>
      <c r="U60" s="32"/>
      <c r="V60" s="3">
        <f t="shared" si="93"/>
        <v>0</v>
      </c>
      <c r="W60" s="3">
        <f t="shared" si="94"/>
        <v>0</v>
      </c>
      <c r="X60" s="3">
        <f t="shared" si="95"/>
        <v>0</v>
      </c>
      <c r="Y60" s="3">
        <f t="shared" si="75"/>
        <v>0</v>
      </c>
      <c r="Z60" s="18">
        <f t="shared" si="96"/>
        <v>0</v>
      </c>
      <c r="AA60" s="18">
        <f t="shared" si="97"/>
        <v>26.11116476481568</v>
      </c>
      <c r="AB60" s="39">
        <f t="shared" si="76"/>
        <v>0</v>
      </c>
      <c r="AC60" s="36"/>
      <c r="AD60" s="32"/>
      <c r="AE60" s="32"/>
      <c r="AF60" s="3">
        <f t="shared" si="98"/>
        <v>0</v>
      </c>
      <c r="AG60" s="3">
        <f t="shared" si="99"/>
        <v>0</v>
      </c>
      <c r="AH60" s="3">
        <f t="shared" si="100"/>
        <v>0</v>
      </c>
      <c r="AI60" s="3">
        <f t="shared" si="77"/>
        <v>0</v>
      </c>
      <c r="AJ60" s="18">
        <f t="shared" si="101"/>
        <v>0</v>
      </c>
      <c r="AK60" s="18">
        <f t="shared" si="102"/>
        <v>26.11116476481568</v>
      </c>
      <c r="AL60" s="39">
        <f t="shared" si="78"/>
        <v>0</v>
      </c>
      <c r="AM60" s="36"/>
      <c r="AN60" s="32"/>
      <c r="AO60" s="32"/>
      <c r="AP60" s="3">
        <f t="shared" si="103"/>
        <v>0</v>
      </c>
      <c r="AQ60" s="3">
        <f t="shared" si="104"/>
        <v>0</v>
      </c>
      <c r="AR60" s="3">
        <f t="shared" si="105"/>
        <v>0</v>
      </c>
      <c r="AS60" s="3">
        <f t="shared" si="79"/>
        <v>0</v>
      </c>
      <c r="AT60" s="18">
        <f t="shared" si="106"/>
        <v>0</v>
      </c>
      <c r="AU60" s="18">
        <f t="shared" si="107"/>
        <v>26.11116476481568</v>
      </c>
      <c r="AV60" s="39">
        <f t="shared" si="80"/>
        <v>0</v>
      </c>
      <c r="AW60" s="36"/>
      <c r="AX60" s="32"/>
      <c r="AY60" s="32"/>
      <c r="AZ60" s="3">
        <f t="shared" si="108"/>
        <v>0</v>
      </c>
      <c r="BA60" s="3">
        <f t="shared" si="109"/>
        <v>0</v>
      </c>
      <c r="BB60" s="3">
        <f t="shared" si="110"/>
        <v>0</v>
      </c>
      <c r="BC60" s="3">
        <f t="shared" si="81"/>
        <v>0</v>
      </c>
      <c r="BD60" s="18">
        <f t="shared" si="111"/>
        <v>0</v>
      </c>
      <c r="BE60" s="18">
        <f t="shared" si="112"/>
        <v>26.11116476481568</v>
      </c>
      <c r="BF60" s="39">
        <f t="shared" si="82"/>
        <v>0</v>
      </c>
      <c r="BG60" s="36"/>
      <c r="BH60" s="32"/>
      <c r="BI60" s="32"/>
      <c r="BJ60" s="3">
        <f t="shared" si="113"/>
        <v>0</v>
      </c>
      <c r="BK60" s="3">
        <f t="shared" si="114"/>
        <v>0</v>
      </c>
      <c r="BL60" s="3">
        <f t="shared" si="115"/>
        <v>0</v>
      </c>
      <c r="BM60" s="3">
        <f t="shared" si="83"/>
        <v>0</v>
      </c>
      <c r="BN60" s="18">
        <f t="shared" si="116"/>
        <v>0</v>
      </c>
      <c r="BO60" s="18">
        <f t="shared" si="117"/>
        <v>26.11116476481568</v>
      </c>
      <c r="BP60" s="39">
        <f t="shared" si="84"/>
        <v>0</v>
      </c>
      <c r="BQ60" s="36"/>
      <c r="BR60" s="32"/>
      <c r="BS60" s="32"/>
      <c r="BT60" s="3">
        <f t="shared" si="118"/>
        <v>0</v>
      </c>
      <c r="BU60" s="3">
        <f t="shared" si="119"/>
        <v>0</v>
      </c>
      <c r="BV60" s="3">
        <f t="shared" si="120"/>
        <v>0</v>
      </c>
      <c r="BW60" s="3">
        <f t="shared" si="85"/>
        <v>0</v>
      </c>
      <c r="BX60" s="18">
        <f t="shared" si="121"/>
        <v>0</v>
      </c>
      <c r="BY60" s="18">
        <f t="shared" si="122"/>
        <v>26.11116476481568</v>
      </c>
      <c r="BZ60" s="39">
        <f t="shared" si="86"/>
        <v>0</v>
      </c>
    </row>
    <row r="61" spans="2:78" ht="20" customHeight="1" x14ac:dyDescent="0.2">
      <c r="B61" s="17"/>
      <c r="C61" s="17"/>
      <c r="D61" s="17"/>
      <c r="E61" s="29">
        <v>54</v>
      </c>
      <c r="F61" s="22">
        <f t="shared" si="124"/>
        <v>1.0746</v>
      </c>
      <c r="G61" s="22">
        <f t="shared" si="123"/>
        <v>9.5733947207535426</v>
      </c>
      <c r="H61" s="46">
        <f t="shared" si="87"/>
        <v>96108.591549295772</v>
      </c>
      <c r="I61" s="35"/>
      <c r="J61" s="31"/>
      <c r="K61" s="32"/>
      <c r="L61" s="3">
        <f t="shared" si="88"/>
        <v>0</v>
      </c>
      <c r="M61" s="3">
        <f t="shared" si="89"/>
        <v>0</v>
      </c>
      <c r="N61" s="3">
        <f t="shared" si="90"/>
        <v>0</v>
      </c>
      <c r="O61" s="3">
        <f t="shared" si="73"/>
        <v>0</v>
      </c>
      <c r="P61" s="18">
        <f t="shared" si="91"/>
        <v>0</v>
      </c>
      <c r="Q61" s="18">
        <f t="shared" si="92"/>
        <v>29.258316375737522</v>
      </c>
      <c r="R61" s="39">
        <f t="shared" si="125"/>
        <v>0</v>
      </c>
      <c r="S61" s="35"/>
      <c r="T61" s="31"/>
      <c r="U61" s="32"/>
      <c r="V61" s="3">
        <f t="shared" si="93"/>
        <v>0</v>
      </c>
      <c r="W61" s="3">
        <f t="shared" si="94"/>
        <v>0</v>
      </c>
      <c r="X61" s="3">
        <f t="shared" si="95"/>
        <v>0</v>
      </c>
      <c r="Y61" s="3">
        <f t="shared" si="75"/>
        <v>0</v>
      </c>
      <c r="Z61" s="18">
        <f t="shared" si="96"/>
        <v>0</v>
      </c>
      <c r="AA61" s="18">
        <f t="shared" si="97"/>
        <v>29.258316375737522</v>
      </c>
      <c r="AB61" s="39">
        <f t="shared" si="76"/>
        <v>0</v>
      </c>
      <c r="AC61" s="35"/>
      <c r="AD61" s="31"/>
      <c r="AE61" s="32"/>
      <c r="AF61" s="3">
        <f t="shared" si="98"/>
        <v>0</v>
      </c>
      <c r="AG61" s="3">
        <f t="shared" si="99"/>
        <v>0</v>
      </c>
      <c r="AH61" s="3">
        <f t="shared" si="100"/>
        <v>0</v>
      </c>
      <c r="AI61" s="3">
        <f t="shared" si="77"/>
        <v>0</v>
      </c>
      <c r="AJ61" s="18">
        <f t="shared" si="101"/>
        <v>0</v>
      </c>
      <c r="AK61" s="18">
        <f t="shared" si="102"/>
        <v>29.258316375737522</v>
      </c>
      <c r="AL61" s="39">
        <f t="shared" si="78"/>
        <v>0</v>
      </c>
      <c r="AM61" s="35"/>
      <c r="AN61" s="31"/>
      <c r="AO61" s="32"/>
      <c r="AP61" s="3">
        <f t="shared" si="103"/>
        <v>0</v>
      </c>
      <c r="AQ61" s="3">
        <f t="shared" si="104"/>
        <v>0</v>
      </c>
      <c r="AR61" s="3">
        <f t="shared" si="105"/>
        <v>0</v>
      </c>
      <c r="AS61" s="3">
        <f t="shared" si="79"/>
        <v>0</v>
      </c>
      <c r="AT61" s="18">
        <f t="shared" si="106"/>
        <v>0</v>
      </c>
      <c r="AU61" s="18">
        <f t="shared" si="107"/>
        <v>29.258316375737522</v>
      </c>
      <c r="AV61" s="39">
        <f t="shared" si="80"/>
        <v>0</v>
      </c>
      <c r="AW61" s="35"/>
      <c r="AX61" s="31"/>
      <c r="AY61" s="32"/>
      <c r="AZ61" s="3">
        <f t="shared" si="108"/>
        <v>0</v>
      </c>
      <c r="BA61" s="3">
        <f t="shared" si="109"/>
        <v>0</v>
      </c>
      <c r="BB61" s="3">
        <f t="shared" si="110"/>
        <v>0</v>
      </c>
      <c r="BC61" s="3">
        <f t="shared" si="81"/>
        <v>0</v>
      </c>
      <c r="BD61" s="18">
        <f t="shared" si="111"/>
        <v>0</v>
      </c>
      <c r="BE61" s="18">
        <f t="shared" si="112"/>
        <v>29.258316375737522</v>
      </c>
      <c r="BF61" s="39">
        <f t="shared" si="82"/>
        <v>0</v>
      </c>
      <c r="BG61" s="35"/>
      <c r="BH61" s="31"/>
      <c r="BI61" s="32"/>
      <c r="BJ61" s="3">
        <f t="shared" si="113"/>
        <v>0</v>
      </c>
      <c r="BK61" s="3">
        <f t="shared" si="114"/>
        <v>0</v>
      </c>
      <c r="BL61" s="3">
        <f t="shared" si="115"/>
        <v>0</v>
      </c>
      <c r="BM61" s="3">
        <f t="shared" si="83"/>
        <v>0</v>
      </c>
      <c r="BN61" s="18">
        <f t="shared" si="116"/>
        <v>0</v>
      </c>
      <c r="BO61" s="18">
        <f t="shared" si="117"/>
        <v>29.258316375737522</v>
      </c>
      <c r="BP61" s="39">
        <f t="shared" si="84"/>
        <v>0</v>
      </c>
      <c r="BQ61" s="35"/>
      <c r="BR61" s="31"/>
      <c r="BS61" s="32"/>
      <c r="BT61" s="3">
        <f t="shared" si="118"/>
        <v>0</v>
      </c>
      <c r="BU61" s="3">
        <f t="shared" si="119"/>
        <v>0</v>
      </c>
      <c r="BV61" s="3">
        <f t="shared" si="120"/>
        <v>0</v>
      </c>
      <c r="BW61" s="3">
        <f t="shared" si="85"/>
        <v>0</v>
      </c>
      <c r="BX61" s="18">
        <f t="shared" si="121"/>
        <v>0</v>
      </c>
      <c r="BY61" s="18">
        <f t="shared" si="122"/>
        <v>29.258316375737522</v>
      </c>
      <c r="BZ61" s="39">
        <f t="shared" si="86"/>
        <v>0</v>
      </c>
    </row>
    <row r="62" spans="2:78" ht="20" customHeight="1" x14ac:dyDescent="0.2">
      <c r="B62" s="17"/>
      <c r="C62" s="17"/>
      <c r="D62" s="17"/>
      <c r="E62" s="29">
        <v>56</v>
      </c>
      <c r="F62" s="22">
        <f t="shared" si="124"/>
        <v>1.1146</v>
      </c>
      <c r="G62" s="22">
        <f t="shared" si="123"/>
        <v>9.9297466552688434</v>
      </c>
      <c r="H62" s="46">
        <f t="shared" si="87"/>
        <v>99686.056338028182</v>
      </c>
      <c r="I62" s="36"/>
      <c r="J62" s="32"/>
      <c r="K62" s="32"/>
      <c r="L62" s="3">
        <f t="shared" si="88"/>
        <v>0</v>
      </c>
      <c r="M62" s="3">
        <f t="shared" si="89"/>
        <v>0</v>
      </c>
      <c r="N62" s="3">
        <f t="shared" si="90"/>
        <v>0</v>
      </c>
      <c r="O62" s="3">
        <f t="shared" si="73"/>
        <v>0</v>
      </c>
      <c r="P62" s="18">
        <f t="shared" si="91"/>
        <v>0</v>
      </c>
      <c r="Q62" s="18">
        <f t="shared" si="92"/>
        <v>32.648703448670595</v>
      </c>
      <c r="R62" s="39">
        <f t="shared" si="125"/>
        <v>0</v>
      </c>
      <c r="S62" s="36"/>
      <c r="T62" s="32"/>
      <c r="U62" s="32"/>
      <c r="V62" s="3">
        <f t="shared" si="93"/>
        <v>0</v>
      </c>
      <c r="W62" s="3">
        <f t="shared" si="94"/>
        <v>0</v>
      </c>
      <c r="X62" s="3">
        <f t="shared" si="95"/>
        <v>0</v>
      </c>
      <c r="Y62" s="3">
        <f t="shared" si="75"/>
        <v>0</v>
      </c>
      <c r="Z62" s="18">
        <f t="shared" si="96"/>
        <v>0</v>
      </c>
      <c r="AA62" s="18">
        <f t="shared" si="97"/>
        <v>32.648703448670595</v>
      </c>
      <c r="AB62" s="39">
        <f t="shared" si="76"/>
        <v>0</v>
      </c>
      <c r="AC62" s="36"/>
      <c r="AD62" s="32"/>
      <c r="AE62" s="32"/>
      <c r="AF62" s="3">
        <f t="shared" si="98"/>
        <v>0</v>
      </c>
      <c r="AG62" s="3">
        <f t="shared" si="99"/>
        <v>0</v>
      </c>
      <c r="AH62" s="3">
        <f t="shared" si="100"/>
        <v>0</v>
      </c>
      <c r="AI62" s="3">
        <f t="shared" si="77"/>
        <v>0</v>
      </c>
      <c r="AJ62" s="18">
        <f t="shared" si="101"/>
        <v>0</v>
      </c>
      <c r="AK62" s="18">
        <f t="shared" si="102"/>
        <v>32.648703448670595</v>
      </c>
      <c r="AL62" s="39">
        <f t="shared" si="78"/>
        <v>0</v>
      </c>
      <c r="AM62" s="36"/>
      <c r="AN62" s="32"/>
      <c r="AO62" s="32"/>
      <c r="AP62" s="3">
        <f t="shared" si="103"/>
        <v>0</v>
      </c>
      <c r="AQ62" s="3">
        <f t="shared" si="104"/>
        <v>0</v>
      </c>
      <c r="AR62" s="3">
        <f t="shared" si="105"/>
        <v>0</v>
      </c>
      <c r="AS62" s="3">
        <f t="shared" si="79"/>
        <v>0</v>
      </c>
      <c r="AT62" s="18">
        <f t="shared" si="106"/>
        <v>0</v>
      </c>
      <c r="AU62" s="18">
        <f t="shared" si="107"/>
        <v>32.648703448670595</v>
      </c>
      <c r="AV62" s="39">
        <f t="shared" si="80"/>
        <v>0</v>
      </c>
      <c r="AW62" s="36"/>
      <c r="AX62" s="32"/>
      <c r="AY62" s="32"/>
      <c r="AZ62" s="3">
        <f t="shared" si="108"/>
        <v>0</v>
      </c>
      <c r="BA62" s="3">
        <f t="shared" si="109"/>
        <v>0</v>
      </c>
      <c r="BB62" s="3">
        <f t="shared" si="110"/>
        <v>0</v>
      </c>
      <c r="BC62" s="3">
        <f t="shared" si="81"/>
        <v>0</v>
      </c>
      <c r="BD62" s="18">
        <f t="shared" si="111"/>
        <v>0</v>
      </c>
      <c r="BE62" s="18">
        <f t="shared" si="112"/>
        <v>32.648703448670595</v>
      </c>
      <c r="BF62" s="39">
        <f t="shared" si="82"/>
        <v>0</v>
      </c>
      <c r="BG62" s="36"/>
      <c r="BH62" s="32"/>
      <c r="BI62" s="32"/>
      <c r="BJ62" s="3">
        <f t="shared" si="113"/>
        <v>0</v>
      </c>
      <c r="BK62" s="3">
        <f t="shared" si="114"/>
        <v>0</v>
      </c>
      <c r="BL62" s="3">
        <f t="shared" si="115"/>
        <v>0</v>
      </c>
      <c r="BM62" s="3">
        <f t="shared" si="83"/>
        <v>0</v>
      </c>
      <c r="BN62" s="18">
        <f t="shared" si="116"/>
        <v>0</v>
      </c>
      <c r="BO62" s="18">
        <f t="shared" si="117"/>
        <v>32.648703448670595</v>
      </c>
      <c r="BP62" s="39">
        <f t="shared" si="84"/>
        <v>0</v>
      </c>
      <c r="BQ62" s="36"/>
      <c r="BR62" s="32"/>
      <c r="BS62" s="32"/>
      <c r="BT62" s="3">
        <f t="shared" si="118"/>
        <v>0</v>
      </c>
      <c r="BU62" s="3">
        <f t="shared" si="119"/>
        <v>0</v>
      </c>
      <c r="BV62" s="3">
        <f t="shared" si="120"/>
        <v>0</v>
      </c>
      <c r="BW62" s="3">
        <f t="shared" si="85"/>
        <v>0</v>
      </c>
      <c r="BX62" s="18">
        <f t="shared" si="121"/>
        <v>0</v>
      </c>
      <c r="BY62" s="18">
        <f t="shared" si="122"/>
        <v>32.648703448670595</v>
      </c>
      <c r="BZ62" s="39">
        <f t="shared" si="86"/>
        <v>0</v>
      </c>
    </row>
    <row r="63" spans="2:78" ht="20" customHeight="1" x14ac:dyDescent="0.2">
      <c r="B63" s="17"/>
      <c r="C63" s="17"/>
      <c r="D63" s="19"/>
      <c r="E63" s="29">
        <v>58</v>
      </c>
      <c r="F63" s="22">
        <f t="shared" si="124"/>
        <v>1.1545999999999998</v>
      </c>
      <c r="G63" s="22">
        <f t="shared" si="123"/>
        <v>10.286098589784142</v>
      </c>
      <c r="H63" s="46">
        <f t="shared" si="87"/>
        <v>103263.52112676055</v>
      </c>
      <c r="I63" s="37"/>
      <c r="J63" s="33"/>
      <c r="K63" s="33"/>
      <c r="L63" s="3">
        <f t="shared" si="88"/>
        <v>0</v>
      </c>
      <c r="M63" s="3">
        <f t="shared" si="89"/>
        <v>0</v>
      </c>
      <c r="N63" s="3">
        <f t="shared" si="90"/>
        <v>0</v>
      </c>
      <c r="O63" s="3">
        <f t="shared" si="73"/>
        <v>0</v>
      </c>
      <c r="P63" s="18">
        <f t="shared" si="91"/>
        <v>0</v>
      </c>
      <c r="Q63" s="18">
        <f t="shared" si="92"/>
        <v>36.291379974383965</v>
      </c>
      <c r="R63" s="39">
        <f t="shared" si="125"/>
        <v>0</v>
      </c>
      <c r="S63" s="37"/>
      <c r="T63" s="33"/>
      <c r="U63" s="33"/>
      <c r="V63" s="3">
        <f t="shared" si="93"/>
        <v>0</v>
      </c>
      <c r="W63" s="3">
        <f t="shared" si="94"/>
        <v>0</v>
      </c>
      <c r="X63" s="3">
        <f t="shared" si="95"/>
        <v>0</v>
      </c>
      <c r="Y63" s="3">
        <f t="shared" si="75"/>
        <v>0</v>
      </c>
      <c r="Z63" s="18">
        <f t="shared" si="96"/>
        <v>0</v>
      </c>
      <c r="AA63" s="18">
        <f t="shared" si="97"/>
        <v>36.291379974383965</v>
      </c>
      <c r="AB63" s="39">
        <f t="shared" si="76"/>
        <v>0</v>
      </c>
      <c r="AC63" s="37"/>
      <c r="AD63" s="33"/>
      <c r="AE63" s="33"/>
      <c r="AF63" s="3">
        <f t="shared" si="98"/>
        <v>0</v>
      </c>
      <c r="AG63" s="3">
        <f t="shared" si="99"/>
        <v>0</v>
      </c>
      <c r="AH63" s="3">
        <f t="shared" si="100"/>
        <v>0</v>
      </c>
      <c r="AI63" s="3">
        <f t="shared" si="77"/>
        <v>0</v>
      </c>
      <c r="AJ63" s="18">
        <f t="shared" si="101"/>
        <v>0</v>
      </c>
      <c r="AK63" s="18">
        <f t="shared" si="102"/>
        <v>36.291379974383965</v>
      </c>
      <c r="AL63" s="39">
        <f t="shared" si="78"/>
        <v>0</v>
      </c>
      <c r="AM63" s="37"/>
      <c r="AN63" s="33"/>
      <c r="AO63" s="33"/>
      <c r="AP63" s="3">
        <f t="shared" si="103"/>
        <v>0</v>
      </c>
      <c r="AQ63" s="3">
        <f t="shared" si="104"/>
        <v>0</v>
      </c>
      <c r="AR63" s="3">
        <f t="shared" si="105"/>
        <v>0</v>
      </c>
      <c r="AS63" s="3">
        <f t="shared" si="79"/>
        <v>0</v>
      </c>
      <c r="AT63" s="18">
        <f t="shared" si="106"/>
        <v>0</v>
      </c>
      <c r="AU63" s="18">
        <f t="shared" si="107"/>
        <v>36.291379974383965</v>
      </c>
      <c r="AV63" s="39">
        <f t="shared" si="80"/>
        <v>0</v>
      </c>
      <c r="AW63" s="37"/>
      <c r="AX63" s="33"/>
      <c r="AY63" s="33"/>
      <c r="AZ63" s="3">
        <f t="shared" si="108"/>
        <v>0</v>
      </c>
      <c r="BA63" s="3">
        <f t="shared" si="109"/>
        <v>0</v>
      </c>
      <c r="BB63" s="3">
        <f t="shared" si="110"/>
        <v>0</v>
      </c>
      <c r="BC63" s="3">
        <f t="shared" si="81"/>
        <v>0</v>
      </c>
      <c r="BD63" s="18">
        <f t="shared" si="111"/>
        <v>0</v>
      </c>
      <c r="BE63" s="18">
        <f t="shared" si="112"/>
        <v>36.291379974383965</v>
      </c>
      <c r="BF63" s="39">
        <f t="shared" si="82"/>
        <v>0</v>
      </c>
      <c r="BG63" s="37"/>
      <c r="BH63" s="33"/>
      <c r="BI63" s="33"/>
      <c r="BJ63" s="3">
        <f t="shared" si="113"/>
        <v>0</v>
      </c>
      <c r="BK63" s="3">
        <f t="shared" si="114"/>
        <v>0</v>
      </c>
      <c r="BL63" s="3">
        <f t="shared" si="115"/>
        <v>0</v>
      </c>
      <c r="BM63" s="3">
        <f t="shared" si="83"/>
        <v>0</v>
      </c>
      <c r="BN63" s="18">
        <f t="shared" si="116"/>
        <v>0</v>
      </c>
      <c r="BO63" s="18">
        <f t="shared" si="117"/>
        <v>36.291379974383965</v>
      </c>
      <c r="BP63" s="39">
        <f t="shared" si="84"/>
        <v>0</v>
      </c>
      <c r="BQ63" s="37"/>
      <c r="BR63" s="33"/>
      <c r="BS63" s="33"/>
      <c r="BT63" s="3">
        <f t="shared" si="118"/>
        <v>0</v>
      </c>
      <c r="BU63" s="3">
        <f t="shared" si="119"/>
        <v>0</v>
      </c>
      <c r="BV63" s="3">
        <f t="shared" si="120"/>
        <v>0</v>
      </c>
      <c r="BW63" s="3">
        <f t="shared" si="85"/>
        <v>0</v>
      </c>
      <c r="BX63" s="18">
        <f t="shared" si="121"/>
        <v>0</v>
      </c>
      <c r="BY63" s="18">
        <f t="shared" si="122"/>
        <v>36.291379974383965</v>
      </c>
      <c r="BZ63" s="39">
        <f t="shared" si="86"/>
        <v>0</v>
      </c>
    </row>
    <row r="64" spans="2:78" ht="20" customHeight="1" x14ac:dyDescent="0.2">
      <c r="B64" s="17"/>
      <c r="C64" s="17"/>
      <c r="D64" s="19"/>
      <c r="E64" s="29">
        <v>60</v>
      </c>
      <c r="F64" s="22">
        <f t="shared" si="124"/>
        <v>1.1945999999999999</v>
      </c>
      <c r="G64" s="22">
        <f t="shared" si="123"/>
        <v>10.642450524299441</v>
      </c>
      <c r="H64" s="46">
        <f t="shared" si="87"/>
        <v>106840.98591549294</v>
      </c>
      <c r="I64" s="37"/>
      <c r="J64" s="33"/>
      <c r="K64" s="33"/>
      <c r="L64" s="3">
        <f t="shared" si="88"/>
        <v>0</v>
      </c>
      <c r="M64" s="3">
        <f t="shared" si="89"/>
        <v>0</v>
      </c>
      <c r="N64" s="3">
        <f t="shared" si="90"/>
        <v>0</v>
      </c>
      <c r="O64" s="3">
        <f t="shared" si="73"/>
        <v>0</v>
      </c>
      <c r="P64" s="18">
        <f t="shared" si="91"/>
        <v>0</v>
      </c>
      <c r="Q64" s="18">
        <f t="shared" si="92"/>
        <v>40.195399943646741</v>
      </c>
      <c r="R64" s="39">
        <f t="shared" si="125"/>
        <v>0</v>
      </c>
      <c r="S64" s="37"/>
      <c r="T64" s="33"/>
      <c r="U64" s="33"/>
      <c r="V64" s="3">
        <f t="shared" si="93"/>
        <v>0</v>
      </c>
      <c r="W64" s="3">
        <f t="shared" si="94"/>
        <v>0</v>
      </c>
      <c r="X64" s="3">
        <f t="shared" si="95"/>
        <v>0</v>
      </c>
      <c r="Y64" s="3">
        <f t="shared" si="75"/>
        <v>0</v>
      </c>
      <c r="Z64" s="18">
        <f t="shared" si="96"/>
        <v>0</v>
      </c>
      <c r="AA64" s="18">
        <f t="shared" si="97"/>
        <v>40.195399943646741</v>
      </c>
      <c r="AB64" s="39">
        <f t="shared" si="76"/>
        <v>0</v>
      </c>
      <c r="AC64" s="37"/>
      <c r="AD64" s="33"/>
      <c r="AE64" s="33"/>
      <c r="AF64" s="3">
        <f t="shared" si="98"/>
        <v>0</v>
      </c>
      <c r="AG64" s="3">
        <f t="shared" si="99"/>
        <v>0</v>
      </c>
      <c r="AH64" s="3">
        <f t="shared" si="100"/>
        <v>0</v>
      </c>
      <c r="AI64" s="3">
        <f t="shared" si="77"/>
        <v>0</v>
      </c>
      <c r="AJ64" s="18">
        <f t="shared" si="101"/>
        <v>0</v>
      </c>
      <c r="AK64" s="18">
        <f t="shared" si="102"/>
        <v>40.195399943646741</v>
      </c>
      <c r="AL64" s="39">
        <f t="shared" si="78"/>
        <v>0</v>
      </c>
      <c r="AM64" s="37"/>
      <c r="AN64" s="33"/>
      <c r="AO64" s="33"/>
      <c r="AP64" s="3">
        <f t="shared" si="103"/>
        <v>0</v>
      </c>
      <c r="AQ64" s="3">
        <f t="shared" si="104"/>
        <v>0</v>
      </c>
      <c r="AR64" s="3">
        <f t="shared" si="105"/>
        <v>0</v>
      </c>
      <c r="AS64" s="3">
        <f t="shared" si="79"/>
        <v>0</v>
      </c>
      <c r="AT64" s="18">
        <f t="shared" si="106"/>
        <v>0</v>
      </c>
      <c r="AU64" s="18">
        <f t="shared" si="107"/>
        <v>40.195399943646741</v>
      </c>
      <c r="AV64" s="39">
        <f t="shared" si="80"/>
        <v>0</v>
      </c>
      <c r="AW64" s="37"/>
      <c r="AX64" s="33"/>
      <c r="AY64" s="33"/>
      <c r="AZ64" s="3">
        <f t="shared" si="108"/>
        <v>0</v>
      </c>
      <c r="BA64" s="3">
        <f t="shared" si="109"/>
        <v>0</v>
      </c>
      <c r="BB64" s="3">
        <f t="shared" si="110"/>
        <v>0</v>
      </c>
      <c r="BC64" s="3">
        <f t="shared" si="81"/>
        <v>0</v>
      </c>
      <c r="BD64" s="18">
        <f t="shared" si="111"/>
        <v>0</v>
      </c>
      <c r="BE64" s="18">
        <f t="shared" si="112"/>
        <v>40.195399943646741</v>
      </c>
      <c r="BF64" s="39">
        <f t="shared" si="82"/>
        <v>0</v>
      </c>
      <c r="BG64" s="37"/>
      <c r="BH64" s="33"/>
      <c r="BI64" s="33"/>
      <c r="BJ64" s="3">
        <f t="shared" si="113"/>
        <v>0</v>
      </c>
      <c r="BK64" s="3">
        <f t="shared" si="114"/>
        <v>0</v>
      </c>
      <c r="BL64" s="3">
        <f t="shared" si="115"/>
        <v>0</v>
      </c>
      <c r="BM64" s="3">
        <f t="shared" si="83"/>
        <v>0</v>
      </c>
      <c r="BN64" s="18">
        <f t="shared" si="116"/>
        <v>0</v>
      </c>
      <c r="BO64" s="18">
        <f t="shared" si="117"/>
        <v>40.195399943646741</v>
      </c>
      <c r="BP64" s="39">
        <f t="shared" si="84"/>
        <v>0</v>
      </c>
      <c r="BQ64" s="37"/>
      <c r="BR64" s="33"/>
      <c r="BS64" s="33"/>
      <c r="BT64" s="3">
        <f t="shared" si="118"/>
        <v>0</v>
      </c>
      <c r="BU64" s="3">
        <f t="shared" si="119"/>
        <v>0</v>
      </c>
      <c r="BV64" s="3">
        <f t="shared" si="120"/>
        <v>0</v>
      </c>
      <c r="BW64" s="3">
        <f t="shared" si="85"/>
        <v>0</v>
      </c>
      <c r="BX64" s="18">
        <f t="shared" si="121"/>
        <v>0</v>
      </c>
      <c r="BY64" s="18">
        <f t="shared" si="122"/>
        <v>40.195399943646741</v>
      </c>
      <c r="BZ64" s="39">
        <f t="shared" si="86"/>
        <v>0</v>
      </c>
    </row>
    <row r="65" spans="2:78" ht="20" customHeight="1" x14ac:dyDescent="0.2">
      <c r="B65" s="19"/>
      <c r="C65" s="19"/>
      <c r="D65" s="19"/>
      <c r="E65" s="29">
        <v>62</v>
      </c>
      <c r="F65" s="22">
        <f t="shared" si="124"/>
        <v>1.2345999999999999</v>
      </c>
      <c r="G65" s="22">
        <f t="shared" si="123"/>
        <v>10.998802458814744</v>
      </c>
      <c r="H65" s="46">
        <f t="shared" si="87"/>
        <v>110418.45070422534</v>
      </c>
      <c r="I65" s="37"/>
      <c r="J65" s="33"/>
      <c r="K65" s="33"/>
      <c r="L65" s="3">
        <f t="shared" si="88"/>
        <v>0</v>
      </c>
      <c r="M65" s="3">
        <f t="shared" si="89"/>
        <v>0</v>
      </c>
      <c r="N65" s="3">
        <f t="shared" si="90"/>
        <v>0</v>
      </c>
      <c r="O65" s="3">
        <f t="shared" si="73"/>
        <v>0</v>
      </c>
      <c r="P65" s="18">
        <f t="shared" si="91"/>
        <v>0</v>
      </c>
      <c r="Q65" s="18">
        <f t="shared" si="92"/>
        <v>44.369817347227993</v>
      </c>
      <c r="R65" s="39">
        <f t="shared" si="125"/>
        <v>0</v>
      </c>
      <c r="S65" s="37"/>
      <c r="T65" s="33"/>
      <c r="U65" s="33"/>
      <c r="V65" s="3">
        <f t="shared" si="93"/>
        <v>0</v>
      </c>
      <c r="W65" s="3">
        <f t="shared" si="94"/>
        <v>0</v>
      </c>
      <c r="X65" s="3">
        <f t="shared" si="95"/>
        <v>0</v>
      </c>
      <c r="Y65" s="3">
        <f t="shared" si="75"/>
        <v>0</v>
      </c>
      <c r="Z65" s="18">
        <f t="shared" si="96"/>
        <v>0</v>
      </c>
      <c r="AA65" s="18">
        <f t="shared" si="97"/>
        <v>44.369817347227993</v>
      </c>
      <c r="AB65" s="39">
        <f t="shared" si="76"/>
        <v>0</v>
      </c>
      <c r="AC65" s="37"/>
      <c r="AD65" s="33"/>
      <c r="AE65" s="33"/>
      <c r="AF65" s="3">
        <f t="shared" si="98"/>
        <v>0</v>
      </c>
      <c r="AG65" s="3">
        <f t="shared" si="99"/>
        <v>0</v>
      </c>
      <c r="AH65" s="3">
        <f t="shared" si="100"/>
        <v>0</v>
      </c>
      <c r="AI65" s="3">
        <f t="shared" si="77"/>
        <v>0</v>
      </c>
      <c r="AJ65" s="18">
        <f t="shared" si="101"/>
        <v>0</v>
      </c>
      <c r="AK65" s="18">
        <f t="shared" si="102"/>
        <v>44.369817347227993</v>
      </c>
      <c r="AL65" s="39">
        <f t="shared" si="78"/>
        <v>0</v>
      </c>
      <c r="AM65" s="37"/>
      <c r="AN65" s="33"/>
      <c r="AO65" s="33"/>
      <c r="AP65" s="3">
        <f t="shared" si="103"/>
        <v>0</v>
      </c>
      <c r="AQ65" s="3">
        <f t="shared" si="104"/>
        <v>0</v>
      </c>
      <c r="AR65" s="3">
        <f t="shared" si="105"/>
        <v>0</v>
      </c>
      <c r="AS65" s="3">
        <f t="shared" si="79"/>
        <v>0</v>
      </c>
      <c r="AT65" s="18">
        <f t="shared" si="106"/>
        <v>0</v>
      </c>
      <c r="AU65" s="18">
        <f t="shared" si="107"/>
        <v>44.369817347227993</v>
      </c>
      <c r="AV65" s="39">
        <f t="shared" si="80"/>
        <v>0</v>
      </c>
      <c r="AW65" s="37"/>
      <c r="AX65" s="33"/>
      <c r="AY65" s="33"/>
      <c r="AZ65" s="3">
        <f t="shared" si="108"/>
        <v>0</v>
      </c>
      <c r="BA65" s="3">
        <f t="shared" si="109"/>
        <v>0</v>
      </c>
      <c r="BB65" s="3">
        <f t="shared" si="110"/>
        <v>0</v>
      </c>
      <c r="BC65" s="3">
        <f t="shared" si="81"/>
        <v>0</v>
      </c>
      <c r="BD65" s="18">
        <f t="shared" si="111"/>
        <v>0</v>
      </c>
      <c r="BE65" s="18">
        <f t="shared" si="112"/>
        <v>44.369817347227993</v>
      </c>
      <c r="BF65" s="39">
        <f t="shared" si="82"/>
        <v>0</v>
      </c>
      <c r="BG65" s="37"/>
      <c r="BH65" s="33"/>
      <c r="BI65" s="33"/>
      <c r="BJ65" s="3">
        <f t="shared" si="113"/>
        <v>0</v>
      </c>
      <c r="BK65" s="3">
        <f t="shared" si="114"/>
        <v>0</v>
      </c>
      <c r="BL65" s="3">
        <f t="shared" si="115"/>
        <v>0</v>
      </c>
      <c r="BM65" s="3">
        <f t="shared" si="83"/>
        <v>0</v>
      </c>
      <c r="BN65" s="18">
        <f t="shared" si="116"/>
        <v>0</v>
      </c>
      <c r="BO65" s="18">
        <f t="shared" si="117"/>
        <v>44.369817347227993</v>
      </c>
      <c r="BP65" s="39">
        <f t="shared" si="84"/>
        <v>0</v>
      </c>
      <c r="BQ65" s="37"/>
      <c r="BR65" s="33"/>
      <c r="BS65" s="33"/>
      <c r="BT65" s="3">
        <f t="shared" si="118"/>
        <v>0</v>
      </c>
      <c r="BU65" s="3">
        <f t="shared" si="119"/>
        <v>0</v>
      </c>
      <c r="BV65" s="3">
        <f t="shared" si="120"/>
        <v>0</v>
      </c>
      <c r="BW65" s="3">
        <f t="shared" si="85"/>
        <v>0</v>
      </c>
      <c r="BX65" s="18">
        <f t="shared" si="121"/>
        <v>0</v>
      </c>
      <c r="BY65" s="18">
        <f t="shared" si="122"/>
        <v>44.369817347227993</v>
      </c>
      <c r="BZ65" s="39">
        <f t="shared" si="86"/>
        <v>0</v>
      </c>
    </row>
    <row r="66" spans="2:78" ht="20" customHeight="1" x14ac:dyDescent="0.2">
      <c r="B66" s="19"/>
      <c r="C66" s="19"/>
      <c r="D66" s="19"/>
      <c r="E66" s="29">
        <v>64</v>
      </c>
      <c r="F66" s="22">
        <f t="shared" si="124"/>
        <v>1.2746</v>
      </c>
      <c r="G66" s="22">
        <f t="shared" si="123"/>
        <v>11.355154393330045</v>
      </c>
      <c r="H66" s="46">
        <f t="shared" si="87"/>
        <v>113995.91549295773</v>
      </c>
      <c r="I66" s="37"/>
      <c r="J66" s="33"/>
      <c r="K66" s="33"/>
      <c r="L66" s="3">
        <f t="shared" si="88"/>
        <v>0</v>
      </c>
      <c r="M66" s="3">
        <f t="shared" si="89"/>
        <v>0</v>
      </c>
      <c r="N66" s="3">
        <f t="shared" si="90"/>
        <v>0</v>
      </c>
      <c r="O66" s="3">
        <f t="shared" si="73"/>
        <v>0</v>
      </c>
      <c r="P66" s="18">
        <f t="shared" si="91"/>
        <v>0</v>
      </c>
      <c r="Q66" s="18">
        <f t="shared" si="92"/>
        <v>48.823686175896796</v>
      </c>
      <c r="R66" s="39">
        <f t="shared" si="125"/>
        <v>0</v>
      </c>
      <c r="S66" s="37"/>
      <c r="T66" s="33"/>
      <c r="U66" s="33"/>
      <c r="V66" s="3">
        <f t="shared" si="93"/>
        <v>0</v>
      </c>
      <c r="W66" s="3">
        <f t="shared" si="94"/>
        <v>0</v>
      </c>
      <c r="X66" s="3">
        <f t="shared" si="95"/>
        <v>0</v>
      </c>
      <c r="Y66" s="3">
        <f t="shared" si="75"/>
        <v>0</v>
      </c>
      <c r="Z66" s="18">
        <f t="shared" si="96"/>
        <v>0</v>
      </c>
      <c r="AA66" s="18">
        <f t="shared" si="97"/>
        <v>48.823686175896796</v>
      </c>
      <c r="AB66" s="39">
        <f t="shared" si="76"/>
        <v>0</v>
      </c>
      <c r="AC66" s="37"/>
      <c r="AD66" s="33"/>
      <c r="AE66" s="33"/>
      <c r="AF66" s="3">
        <f t="shared" si="98"/>
        <v>0</v>
      </c>
      <c r="AG66" s="3">
        <f t="shared" si="99"/>
        <v>0</v>
      </c>
      <c r="AH66" s="3">
        <f t="shared" si="100"/>
        <v>0</v>
      </c>
      <c r="AI66" s="3">
        <f t="shared" si="77"/>
        <v>0</v>
      </c>
      <c r="AJ66" s="18">
        <f t="shared" si="101"/>
        <v>0</v>
      </c>
      <c r="AK66" s="18">
        <f t="shared" si="102"/>
        <v>48.823686175896796</v>
      </c>
      <c r="AL66" s="39">
        <f t="shared" si="78"/>
        <v>0</v>
      </c>
      <c r="AM66" s="37"/>
      <c r="AN66" s="33"/>
      <c r="AO66" s="33"/>
      <c r="AP66" s="3">
        <f t="shared" si="103"/>
        <v>0</v>
      </c>
      <c r="AQ66" s="3">
        <f t="shared" si="104"/>
        <v>0</v>
      </c>
      <c r="AR66" s="3">
        <f t="shared" si="105"/>
        <v>0</v>
      </c>
      <c r="AS66" s="3">
        <f t="shared" si="79"/>
        <v>0</v>
      </c>
      <c r="AT66" s="18">
        <f t="shared" si="106"/>
        <v>0</v>
      </c>
      <c r="AU66" s="18">
        <f t="shared" si="107"/>
        <v>48.823686175896796</v>
      </c>
      <c r="AV66" s="39">
        <f t="shared" si="80"/>
        <v>0</v>
      </c>
      <c r="AW66" s="37"/>
      <c r="AX66" s="33"/>
      <c r="AY66" s="33"/>
      <c r="AZ66" s="3">
        <f t="shared" si="108"/>
        <v>0</v>
      </c>
      <c r="BA66" s="3">
        <f t="shared" si="109"/>
        <v>0</v>
      </c>
      <c r="BB66" s="3">
        <f t="shared" si="110"/>
        <v>0</v>
      </c>
      <c r="BC66" s="3">
        <f t="shared" si="81"/>
        <v>0</v>
      </c>
      <c r="BD66" s="18">
        <f t="shared" si="111"/>
        <v>0</v>
      </c>
      <c r="BE66" s="18">
        <f t="shared" si="112"/>
        <v>48.823686175896796</v>
      </c>
      <c r="BF66" s="39">
        <f t="shared" si="82"/>
        <v>0</v>
      </c>
      <c r="BG66" s="37"/>
      <c r="BH66" s="33"/>
      <c r="BI66" s="33"/>
      <c r="BJ66" s="3">
        <f t="shared" si="113"/>
        <v>0</v>
      </c>
      <c r="BK66" s="3">
        <f t="shared" si="114"/>
        <v>0</v>
      </c>
      <c r="BL66" s="3">
        <f t="shared" si="115"/>
        <v>0</v>
      </c>
      <c r="BM66" s="3">
        <f t="shared" si="83"/>
        <v>0</v>
      </c>
      <c r="BN66" s="18">
        <f t="shared" si="116"/>
        <v>0</v>
      </c>
      <c r="BO66" s="18">
        <f t="shared" si="117"/>
        <v>48.823686175896796</v>
      </c>
      <c r="BP66" s="39">
        <f t="shared" si="84"/>
        <v>0</v>
      </c>
      <c r="BQ66" s="37"/>
      <c r="BR66" s="33"/>
      <c r="BS66" s="33"/>
      <c r="BT66" s="3">
        <f t="shared" si="118"/>
        <v>0</v>
      </c>
      <c r="BU66" s="3">
        <f t="shared" si="119"/>
        <v>0</v>
      </c>
      <c r="BV66" s="3">
        <f t="shared" si="120"/>
        <v>0</v>
      </c>
      <c r="BW66" s="3">
        <f t="shared" si="85"/>
        <v>0</v>
      </c>
      <c r="BX66" s="18">
        <f t="shared" si="121"/>
        <v>0</v>
      </c>
      <c r="BY66" s="18">
        <f t="shared" si="122"/>
        <v>48.823686175896796</v>
      </c>
      <c r="BZ66" s="39">
        <f t="shared" si="86"/>
        <v>0</v>
      </c>
    </row>
    <row r="67" spans="2:78" ht="20" customHeight="1" thickBot="1" x14ac:dyDescent="0.25">
      <c r="B67" s="19"/>
      <c r="C67" s="19"/>
      <c r="E67" s="48">
        <v>66</v>
      </c>
      <c r="F67" s="25">
        <f t="shared" si="124"/>
        <v>1.3146</v>
      </c>
      <c r="G67" s="22">
        <f t="shared" si="123"/>
        <v>11.711506327845346</v>
      </c>
      <c r="H67" s="46">
        <f t="shared" si="87"/>
        <v>117573.38028169014</v>
      </c>
      <c r="I67" s="38"/>
      <c r="J67" s="34"/>
      <c r="K67" s="34"/>
      <c r="L67" s="41">
        <f t="shared" si="88"/>
        <v>0</v>
      </c>
      <c r="M67" s="41">
        <f t="shared" si="89"/>
        <v>0</v>
      </c>
      <c r="N67" s="41">
        <f t="shared" si="90"/>
        <v>0</v>
      </c>
      <c r="O67" s="41">
        <f t="shared" si="73"/>
        <v>0</v>
      </c>
      <c r="P67" s="40">
        <f t="shared" si="91"/>
        <v>0</v>
      </c>
      <c r="Q67" s="40">
        <f t="shared" si="92"/>
        <v>53.56606042042219</v>
      </c>
      <c r="R67" s="42">
        <f t="shared" si="125"/>
        <v>0</v>
      </c>
      <c r="S67" s="38"/>
      <c r="T67" s="34"/>
      <c r="U67" s="34"/>
      <c r="V67" s="41">
        <f t="shared" si="93"/>
        <v>0</v>
      </c>
      <c r="W67" s="41">
        <f t="shared" si="94"/>
        <v>0</v>
      </c>
      <c r="X67" s="41">
        <f t="shared" si="95"/>
        <v>0</v>
      </c>
      <c r="Y67" s="41">
        <f t="shared" si="75"/>
        <v>0</v>
      </c>
      <c r="Z67" s="40">
        <f t="shared" si="96"/>
        <v>0</v>
      </c>
      <c r="AA67" s="40">
        <f t="shared" si="97"/>
        <v>53.56606042042219</v>
      </c>
      <c r="AB67" s="42">
        <f t="shared" si="76"/>
        <v>0</v>
      </c>
      <c r="AC67" s="38"/>
      <c r="AD67" s="34"/>
      <c r="AE67" s="34"/>
      <c r="AF67" s="41">
        <f t="shared" si="98"/>
        <v>0</v>
      </c>
      <c r="AG67" s="41">
        <f t="shared" si="99"/>
        <v>0</v>
      </c>
      <c r="AH67" s="41">
        <f t="shared" si="100"/>
        <v>0</v>
      </c>
      <c r="AI67" s="41">
        <f t="shared" si="77"/>
        <v>0</v>
      </c>
      <c r="AJ67" s="40">
        <f t="shared" si="101"/>
        <v>0</v>
      </c>
      <c r="AK67" s="40">
        <f t="shared" si="102"/>
        <v>53.56606042042219</v>
      </c>
      <c r="AL67" s="42">
        <f t="shared" si="78"/>
        <v>0</v>
      </c>
      <c r="AM67" s="38"/>
      <c r="AN67" s="34"/>
      <c r="AO67" s="34"/>
      <c r="AP67" s="41">
        <f t="shared" si="103"/>
        <v>0</v>
      </c>
      <c r="AQ67" s="41">
        <f t="shared" si="104"/>
        <v>0</v>
      </c>
      <c r="AR67" s="41">
        <f t="shared" si="105"/>
        <v>0</v>
      </c>
      <c r="AS67" s="41">
        <f t="shared" si="79"/>
        <v>0</v>
      </c>
      <c r="AT67" s="40">
        <f t="shared" si="106"/>
        <v>0</v>
      </c>
      <c r="AU67" s="40">
        <f t="shared" si="107"/>
        <v>53.56606042042219</v>
      </c>
      <c r="AV67" s="42">
        <f t="shared" si="80"/>
        <v>0</v>
      </c>
      <c r="AW67" s="38"/>
      <c r="AX67" s="34"/>
      <c r="AY67" s="34"/>
      <c r="AZ67" s="41">
        <f t="shared" si="108"/>
        <v>0</v>
      </c>
      <c r="BA67" s="41">
        <f t="shared" si="109"/>
        <v>0</v>
      </c>
      <c r="BB67" s="41">
        <f t="shared" si="110"/>
        <v>0</v>
      </c>
      <c r="BC67" s="41">
        <f t="shared" si="81"/>
        <v>0</v>
      </c>
      <c r="BD67" s="40">
        <f t="shared" si="111"/>
        <v>0</v>
      </c>
      <c r="BE67" s="40">
        <f t="shared" si="112"/>
        <v>53.56606042042219</v>
      </c>
      <c r="BF67" s="42">
        <f t="shared" si="82"/>
        <v>0</v>
      </c>
      <c r="BG67" s="38"/>
      <c r="BH67" s="34"/>
      <c r="BI67" s="34"/>
      <c r="BJ67" s="41">
        <f t="shared" si="113"/>
        <v>0</v>
      </c>
      <c r="BK67" s="41">
        <f t="shared" si="114"/>
        <v>0</v>
      </c>
      <c r="BL67" s="41">
        <f t="shared" si="115"/>
        <v>0</v>
      </c>
      <c r="BM67" s="41">
        <f t="shared" si="83"/>
        <v>0</v>
      </c>
      <c r="BN67" s="40">
        <f t="shared" si="116"/>
        <v>0</v>
      </c>
      <c r="BO67" s="40">
        <f t="shared" si="117"/>
        <v>53.56606042042219</v>
      </c>
      <c r="BP67" s="42">
        <f t="shared" si="84"/>
        <v>0</v>
      </c>
      <c r="BQ67" s="38"/>
      <c r="BR67" s="34"/>
      <c r="BS67" s="34"/>
      <c r="BT67" s="41">
        <f t="shared" si="118"/>
        <v>0</v>
      </c>
      <c r="BU67" s="41">
        <f t="shared" si="119"/>
        <v>0</v>
      </c>
      <c r="BV67" s="41">
        <f t="shared" si="120"/>
        <v>0</v>
      </c>
      <c r="BW67" s="41">
        <f t="shared" si="85"/>
        <v>0</v>
      </c>
      <c r="BX67" s="40">
        <f t="shared" si="121"/>
        <v>0</v>
      </c>
      <c r="BY67" s="40">
        <f t="shared" si="122"/>
        <v>53.56606042042219</v>
      </c>
      <c r="BZ67" s="42">
        <f t="shared" si="86"/>
        <v>0</v>
      </c>
    </row>
    <row r="68" spans="2:78" ht="20" customHeight="1" x14ac:dyDescent="0.2">
      <c r="B68" s="19"/>
      <c r="C68" s="19"/>
    </row>
    <row r="69" spans="2:78" ht="20" customHeight="1" x14ac:dyDescent="0.2"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9"/>
      <c r="T69" s="19"/>
      <c r="W69" s="3"/>
      <c r="X69" s="3"/>
      <c r="Y69" s="3"/>
      <c r="Z69" s="3"/>
      <c r="AA69" s="3"/>
      <c r="AB69" s="3"/>
      <c r="AC69" s="19"/>
      <c r="AD69" s="19"/>
      <c r="AG69" s="3"/>
      <c r="AH69" s="3"/>
      <c r="AI69" s="3"/>
      <c r="AJ69" s="3"/>
      <c r="AK69" s="3"/>
      <c r="AL69" s="3"/>
      <c r="AM69" s="19"/>
      <c r="AN69" s="19"/>
      <c r="AQ69" s="3"/>
      <c r="AR69" s="3"/>
      <c r="AS69" s="3"/>
      <c r="AT69" s="3"/>
      <c r="AU69" s="3"/>
      <c r="AV69" s="3"/>
      <c r="AW69" s="19"/>
      <c r="AX69" s="19"/>
      <c r="BA69" s="3"/>
      <c r="BB69" s="3"/>
      <c r="BC69" s="3"/>
      <c r="BD69" s="3"/>
      <c r="BE69" s="3"/>
      <c r="BF69" s="3"/>
      <c r="BG69" s="19"/>
      <c r="BH69" s="19"/>
      <c r="BK69" s="3"/>
      <c r="BL69" s="3"/>
      <c r="BM69" s="3"/>
      <c r="BN69" s="3"/>
      <c r="BO69" s="3"/>
      <c r="BP69" s="3"/>
    </row>
    <row r="74" spans="2:78" ht="20" customHeight="1" thickBot="1" x14ac:dyDescent="0.25">
      <c r="E74" s="68" t="s">
        <v>38</v>
      </c>
    </row>
    <row r="75" spans="2:78" ht="20" customHeight="1" x14ac:dyDescent="0.2">
      <c r="E75" s="77" t="s">
        <v>19</v>
      </c>
      <c r="F75" s="78"/>
      <c r="G75" s="78"/>
      <c r="H75" s="79"/>
      <c r="I75" s="80" t="s">
        <v>21</v>
      </c>
      <c r="J75" s="81"/>
      <c r="K75" s="81"/>
      <c r="L75" s="81"/>
      <c r="M75" s="81"/>
      <c r="N75" s="82">
        <v>0</v>
      </c>
      <c r="O75" s="82"/>
      <c r="P75" s="57"/>
      <c r="Q75" s="57"/>
      <c r="R75" s="58"/>
      <c r="S75" s="75" t="s">
        <v>21</v>
      </c>
      <c r="T75" s="76"/>
      <c r="U75" s="76"/>
      <c r="V75" s="76"/>
      <c r="W75" s="76"/>
      <c r="X75" s="83">
        <v>0.04</v>
      </c>
      <c r="Y75" s="83"/>
      <c r="Z75" s="43"/>
      <c r="AA75" s="43"/>
      <c r="AB75" s="44"/>
      <c r="AC75" s="75" t="s">
        <v>21</v>
      </c>
      <c r="AD75" s="76"/>
      <c r="AE75" s="76"/>
      <c r="AF75" s="76"/>
      <c r="AG75" s="76"/>
      <c r="AH75" s="83">
        <v>0.08</v>
      </c>
      <c r="AI75" s="83"/>
      <c r="AJ75" s="43"/>
      <c r="AK75" s="43"/>
      <c r="AL75" s="44"/>
      <c r="AM75" s="75" t="s">
        <v>21</v>
      </c>
      <c r="AN75" s="76"/>
      <c r="AO75" s="76"/>
      <c r="AP75" s="76"/>
      <c r="AQ75" s="76"/>
      <c r="AR75" s="83">
        <v>0.12</v>
      </c>
      <c r="AS75" s="83"/>
      <c r="AT75" s="43"/>
      <c r="AU75" s="43"/>
      <c r="AV75" s="44"/>
      <c r="AW75" s="75" t="s">
        <v>21</v>
      </c>
      <c r="AX75" s="76"/>
      <c r="AY75" s="76"/>
      <c r="AZ75" s="76"/>
      <c r="BA75" s="76"/>
      <c r="BB75" s="83">
        <v>0.16</v>
      </c>
      <c r="BC75" s="83"/>
      <c r="BD75" s="43"/>
      <c r="BE75" s="43"/>
      <c r="BF75" s="44"/>
      <c r="BG75" s="75" t="s">
        <v>21</v>
      </c>
      <c r="BH75" s="76"/>
      <c r="BI75" s="76"/>
      <c r="BJ75" s="76"/>
      <c r="BK75" s="76"/>
      <c r="BL75" s="83">
        <v>0.2</v>
      </c>
      <c r="BM75" s="83"/>
      <c r="BN75" s="43"/>
      <c r="BO75" s="43"/>
      <c r="BP75" s="44"/>
      <c r="BQ75" s="80" t="s">
        <v>21</v>
      </c>
      <c r="BR75" s="81"/>
      <c r="BS75" s="81"/>
      <c r="BT75" s="81"/>
      <c r="BU75" s="81"/>
      <c r="BV75" s="82">
        <v>0.24</v>
      </c>
      <c r="BW75" s="82"/>
      <c r="BX75" s="57"/>
      <c r="BY75" s="81"/>
      <c r="BZ75" s="84"/>
    </row>
    <row r="76" spans="2:78" ht="20" customHeight="1" x14ac:dyDescent="0.2">
      <c r="E76" s="24" t="s">
        <v>25</v>
      </c>
      <c r="F76" s="21" t="s">
        <v>27</v>
      </c>
      <c r="G76" s="30" t="s">
        <v>0</v>
      </c>
      <c r="H76" s="45" t="s">
        <v>28</v>
      </c>
      <c r="I76" s="24" t="s">
        <v>29</v>
      </c>
      <c r="J76" s="21" t="s">
        <v>23</v>
      </c>
      <c r="K76" s="21" t="s">
        <v>26</v>
      </c>
      <c r="L76" s="30" t="s">
        <v>18</v>
      </c>
      <c r="M76" s="65" t="s">
        <v>30</v>
      </c>
      <c r="N76" s="65" t="s">
        <v>31</v>
      </c>
      <c r="O76" s="65" t="s">
        <v>32</v>
      </c>
      <c r="P76" s="65" t="s">
        <v>20</v>
      </c>
      <c r="Q76" s="66" t="s">
        <v>34</v>
      </c>
      <c r="R76" s="56" t="s">
        <v>33</v>
      </c>
      <c r="S76" s="24" t="s">
        <v>9</v>
      </c>
      <c r="T76" s="21" t="s">
        <v>23</v>
      </c>
      <c r="U76" s="21" t="s">
        <v>26</v>
      </c>
      <c r="V76" s="30" t="s">
        <v>18</v>
      </c>
      <c r="W76" s="21" t="s">
        <v>30</v>
      </c>
      <c r="X76" s="21" t="s">
        <v>31</v>
      </c>
      <c r="Y76" s="21" t="s">
        <v>32</v>
      </c>
      <c r="Z76" s="21" t="s">
        <v>20</v>
      </c>
      <c r="AA76" s="55" t="s">
        <v>34</v>
      </c>
      <c r="AB76" s="56" t="s">
        <v>33</v>
      </c>
      <c r="AC76" s="24" t="s">
        <v>10</v>
      </c>
      <c r="AD76" s="21" t="s">
        <v>23</v>
      </c>
      <c r="AE76" s="21" t="s">
        <v>26</v>
      </c>
      <c r="AF76" s="30" t="s">
        <v>18</v>
      </c>
      <c r="AG76" s="21" t="s">
        <v>30</v>
      </c>
      <c r="AH76" s="21" t="s">
        <v>31</v>
      </c>
      <c r="AI76" s="21" t="s">
        <v>32</v>
      </c>
      <c r="AJ76" s="21" t="s">
        <v>20</v>
      </c>
      <c r="AK76" s="55" t="s">
        <v>34</v>
      </c>
      <c r="AL76" s="56" t="s">
        <v>33</v>
      </c>
      <c r="AM76" s="24" t="s">
        <v>11</v>
      </c>
      <c r="AN76" s="21" t="s">
        <v>23</v>
      </c>
      <c r="AO76" s="21" t="s">
        <v>26</v>
      </c>
      <c r="AP76" s="30" t="s">
        <v>18</v>
      </c>
      <c r="AQ76" s="21" t="s">
        <v>30</v>
      </c>
      <c r="AR76" s="21" t="s">
        <v>31</v>
      </c>
      <c r="AS76" s="21" t="s">
        <v>32</v>
      </c>
      <c r="AT76" s="21" t="s">
        <v>20</v>
      </c>
      <c r="AU76" s="55" t="s">
        <v>34</v>
      </c>
      <c r="AV76" s="56" t="s">
        <v>33</v>
      </c>
      <c r="AW76" s="24" t="s">
        <v>12</v>
      </c>
      <c r="AX76" s="21" t="s">
        <v>23</v>
      </c>
      <c r="AY76" s="21" t="s">
        <v>26</v>
      </c>
      <c r="AZ76" s="30" t="s">
        <v>18</v>
      </c>
      <c r="BA76" s="21" t="s">
        <v>30</v>
      </c>
      <c r="BB76" s="21" t="s">
        <v>31</v>
      </c>
      <c r="BC76" s="21" t="s">
        <v>32</v>
      </c>
      <c r="BD76" s="21" t="s">
        <v>20</v>
      </c>
      <c r="BE76" s="55" t="s">
        <v>34</v>
      </c>
      <c r="BF76" s="56" t="s">
        <v>33</v>
      </c>
      <c r="BG76" s="24" t="s">
        <v>13</v>
      </c>
      <c r="BH76" s="21" t="s">
        <v>23</v>
      </c>
      <c r="BI76" s="21" t="s">
        <v>26</v>
      </c>
      <c r="BJ76" s="30" t="s">
        <v>18</v>
      </c>
      <c r="BK76" s="21" t="s">
        <v>30</v>
      </c>
      <c r="BL76" s="21" t="s">
        <v>31</v>
      </c>
      <c r="BM76" s="21" t="s">
        <v>32</v>
      </c>
      <c r="BN76" s="21" t="s">
        <v>20</v>
      </c>
      <c r="BO76" s="55" t="s">
        <v>34</v>
      </c>
      <c r="BP76" s="56" t="s">
        <v>33</v>
      </c>
      <c r="BQ76" s="59" t="s">
        <v>14</v>
      </c>
      <c r="BR76" s="60" t="s">
        <v>23</v>
      </c>
      <c r="BS76" s="60" t="s">
        <v>26</v>
      </c>
      <c r="BT76" s="61" t="s">
        <v>18</v>
      </c>
      <c r="BU76" s="60" t="s">
        <v>30</v>
      </c>
      <c r="BV76" s="60" t="s">
        <v>31</v>
      </c>
      <c r="BW76" s="60" t="s">
        <v>32</v>
      </c>
      <c r="BX76" s="60" t="s">
        <v>20</v>
      </c>
      <c r="BY76" s="62" t="s">
        <v>34</v>
      </c>
      <c r="BZ76" s="63" t="s">
        <v>33</v>
      </c>
    </row>
    <row r="77" spans="2:78" ht="20" customHeight="1" x14ac:dyDescent="0.2">
      <c r="E77" s="29">
        <v>16</v>
      </c>
      <c r="F77" s="21">
        <v>0.31459999999999999</v>
      </c>
      <c r="G77" s="22">
        <f t="shared" ref="G77:G102" si="126">F77/$C$14/$C$7</f>
        <v>2.802707964962837</v>
      </c>
      <c r="H77" s="46">
        <f t="shared" ref="H77:H102" si="127">F77*$C$7/$C$5</f>
        <v>28136.760563380281</v>
      </c>
      <c r="I77" s="50"/>
      <c r="J77" s="51"/>
      <c r="K77" s="51"/>
      <c r="L77" s="51"/>
      <c r="M77" s="51">
        <f>M3+M42</f>
        <v>0</v>
      </c>
      <c r="N77" s="51">
        <f>N3+N42</f>
        <v>0</v>
      </c>
      <c r="O77" s="51">
        <f>O3+O42</f>
        <v>0</v>
      </c>
      <c r="P77" s="52"/>
      <c r="Q77" s="52">
        <f>Q3+Q42</f>
        <v>1.4683005907941684</v>
      </c>
      <c r="R77" s="53"/>
      <c r="S77" s="54"/>
      <c r="T77" s="3"/>
      <c r="U77" s="3"/>
      <c r="V77" s="3"/>
      <c r="W77" s="3">
        <f>W3+W42</f>
        <v>0</v>
      </c>
      <c r="X77" s="3">
        <f>X3+X42</f>
        <v>0</v>
      </c>
      <c r="Y77" s="3">
        <f>Y3+Y42</f>
        <v>0</v>
      </c>
      <c r="Z77" s="18"/>
      <c r="AA77" s="18">
        <f>AA3+AA42</f>
        <v>1.4683005907941684</v>
      </c>
      <c r="AB77" s="39"/>
      <c r="AC77" s="54"/>
      <c r="AD77" s="3"/>
      <c r="AE77" s="3"/>
      <c r="AF77" s="3"/>
      <c r="AG77" s="3">
        <f>AG3+AG42</f>
        <v>0</v>
      </c>
      <c r="AH77" s="3">
        <f>AH3+AH42</f>
        <v>0</v>
      </c>
      <c r="AI77" s="3">
        <f>AI3+AI42</f>
        <v>0</v>
      </c>
      <c r="AJ77" s="18"/>
      <c r="AK77" s="18">
        <f>AK3+AK42</f>
        <v>1.4683005907941684</v>
      </c>
      <c r="AL77" s="39"/>
      <c r="AM77" s="54"/>
      <c r="AN77" s="3"/>
      <c r="AO77" s="3"/>
      <c r="AP77" s="3"/>
      <c r="AQ77" s="3">
        <f>AQ3+AQ42</f>
        <v>0</v>
      </c>
      <c r="AR77" s="3">
        <f>AR3+AR42</f>
        <v>0</v>
      </c>
      <c r="AS77" s="3">
        <f>AS3+AS42</f>
        <v>0</v>
      </c>
      <c r="AT77" s="18"/>
      <c r="AU77" s="18">
        <f>AU3+AU42</f>
        <v>1.4683005907941684</v>
      </c>
      <c r="AV77" s="39"/>
      <c r="AW77" s="54"/>
      <c r="AX77" s="3"/>
      <c r="AY77" s="3"/>
      <c r="AZ77" s="3"/>
      <c r="BA77" s="3">
        <f>BA3+BA42</f>
        <v>0</v>
      </c>
      <c r="BB77" s="3">
        <f>BB3+BB42</f>
        <v>0</v>
      </c>
      <c r="BC77" s="3">
        <f>BC3+BC42</f>
        <v>0</v>
      </c>
      <c r="BD77" s="18"/>
      <c r="BE77" s="18">
        <f>BE3+BE42</f>
        <v>1.4683005907941684</v>
      </c>
      <c r="BF77" s="39"/>
      <c r="BG77" s="54"/>
      <c r="BH77" s="3"/>
      <c r="BI77" s="3"/>
      <c r="BJ77" s="3"/>
      <c r="BK77" s="3">
        <f>BK3+BK42</f>
        <v>0</v>
      </c>
      <c r="BL77" s="3">
        <f>BL3+BL42</f>
        <v>0</v>
      </c>
      <c r="BM77" s="3">
        <f>BM3+BM42</f>
        <v>0</v>
      </c>
      <c r="BN77" s="18"/>
      <c r="BO77" s="18">
        <f>BO3+BO42</f>
        <v>1.4683005907941684</v>
      </c>
      <c r="BP77" s="39"/>
      <c r="BQ77" s="54"/>
      <c r="BR77" s="3"/>
      <c r="BS77" s="3"/>
      <c r="BT77" s="3"/>
      <c r="BU77" s="3">
        <f>BU3+BU42</f>
        <v>0</v>
      </c>
      <c r="BV77" s="3">
        <f>BV3+BV42</f>
        <v>0</v>
      </c>
      <c r="BW77" s="3">
        <f>BW3+BW42</f>
        <v>0</v>
      </c>
      <c r="BX77" s="18"/>
      <c r="BY77" s="18">
        <f>BY3+BY42</f>
        <v>1.4683005907941684</v>
      </c>
      <c r="BZ77" s="39"/>
    </row>
    <row r="78" spans="2:78" ht="20" customHeight="1" x14ac:dyDescent="0.2">
      <c r="E78" s="29">
        <v>18</v>
      </c>
      <c r="F78" s="21">
        <v>0.35460000000000003</v>
      </c>
      <c r="G78" s="22">
        <f t="shared" si="126"/>
        <v>3.1590598994781374</v>
      </c>
      <c r="H78" s="46">
        <f t="shared" si="127"/>
        <v>31714.22535211268</v>
      </c>
      <c r="I78" s="54"/>
      <c r="J78" s="3"/>
      <c r="K78" s="3"/>
      <c r="L78" s="3"/>
      <c r="M78" s="3">
        <f t="shared" ref="M78:O93" si="128">M4+M43</f>
        <v>0</v>
      </c>
      <c r="N78" s="3">
        <f t="shared" si="128"/>
        <v>0</v>
      </c>
      <c r="O78" s="3">
        <f t="shared" si="128"/>
        <v>0</v>
      </c>
      <c r="P78" s="18"/>
      <c r="Q78" s="18">
        <f t="shared" ref="Q78:Q102" si="129">Q4+Q43</f>
        <v>2.1025920232574307</v>
      </c>
      <c r="R78" s="39"/>
      <c r="S78" s="54"/>
      <c r="T78" s="3"/>
      <c r="U78" s="3"/>
      <c r="V78" s="3"/>
      <c r="W78" s="3">
        <f t="shared" ref="W78:Y93" si="130">W4+W43</f>
        <v>0</v>
      </c>
      <c r="X78" s="3">
        <f t="shared" si="130"/>
        <v>0</v>
      </c>
      <c r="Y78" s="3">
        <f t="shared" si="130"/>
        <v>0</v>
      </c>
      <c r="Z78" s="18"/>
      <c r="AA78" s="18">
        <f t="shared" ref="AA78:AA102" si="131">AA4+AA43</f>
        <v>2.1025920232574307</v>
      </c>
      <c r="AB78" s="39"/>
      <c r="AC78" s="54"/>
      <c r="AD78" s="3"/>
      <c r="AE78" s="3"/>
      <c r="AF78" s="3"/>
      <c r="AG78" s="3">
        <f t="shared" ref="AG78:AI93" si="132">AG4+AG43</f>
        <v>0</v>
      </c>
      <c r="AH78" s="3">
        <f t="shared" si="132"/>
        <v>0</v>
      </c>
      <c r="AI78" s="3">
        <f t="shared" si="132"/>
        <v>0</v>
      </c>
      <c r="AJ78" s="18"/>
      <c r="AK78" s="18">
        <f t="shared" ref="AK78:AK102" si="133">AK4+AK43</f>
        <v>2.1025920232574307</v>
      </c>
      <c r="AL78" s="39"/>
      <c r="AM78" s="54"/>
      <c r="AN78" s="3"/>
      <c r="AO78" s="3"/>
      <c r="AP78" s="3"/>
      <c r="AQ78" s="3">
        <f t="shared" ref="AQ78:AS93" si="134">AQ4+AQ43</f>
        <v>0</v>
      </c>
      <c r="AR78" s="3">
        <f t="shared" si="134"/>
        <v>0</v>
      </c>
      <c r="AS78" s="3">
        <f t="shared" si="134"/>
        <v>0</v>
      </c>
      <c r="AT78" s="18"/>
      <c r="AU78" s="18">
        <f t="shared" ref="AU78:AU102" si="135">AU4+AU43</f>
        <v>2.1025920232574307</v>
      </c>
      <c r="AV78" s="39"/>
      <c r="AW78" s="54"/>
      <c r="AX78" s="3"/>
      <c r="AY78" s="3"/>
      <c r="AZ78" s="3"/>
      <c r="BA78" s="3">
        <f t="shared" ref="BA78:BC93" si="136">BA4+BA43</f>
        <v>0</v>
      </c>
      <c r="BB78" s="3">
        <f t="shared" si="136"/>
        <v>0</v>
      </c>
      <c r="BC78" s="3">
        <f t="shared" si="136"/>
        <v>0</v>
      </c>
      <c r="BD78" s="18"/>
      <c r="BE78" s="18">
        <f t="shared" ref="BE78:BE102" si="137">BE4+BE43</f>
        <v>2.1025920232574307</v>
      </c>
      <c r="BF78" s="39"/>
      <c r="BG78" s="54"/>
      <c r="BH78" s="3"/>
      <c r="BI78" s="3"/>
      <c r="BJ78" s="3"/>
      <c r="BK78" s="3">
        <f t="shared" ref="BK78:BM93" si="138">BK4+BK43</f>
        <v>0</v>
      </c>
      <c r="BL78" s="3">
        <f t="shared" si="138"/>
        <v>0</v>
      </c>
      <c r="BM78" s="3">
        <f t="shared" si="138"/>
        <v>0</v>
      </c>
      <c r="BN78" s="18"/>
      <c r="BO78" s="18">
        <f t="shared" ref="BO78:BO102" si="139">BO4+BO43</f>
        <v>2.1025920232574307</v>
      </c>
      <c r="BP78" s="39"/>
      <c r="BQ78" s="54"/>
      <c r="BR78" s="3"/>
      <c r="BS78" s="3"/>
      <c r="BT78" s="3"/>
      <c r="BU78" s="3">
        <f t="shared" ref="BU78:BW93" si="140">BU4+BU43</f>
        <v>0</v>
      </c>
      <c r="BV78" s="3">
        <f t="shared" si="140"/>
        <v>0</v>
      </c>
      <c r="BW78" s="3">
        <f t="shared" si="140"/>
        <v>0</v>
      </c>
      <c r="BX78" s="18"/>
      <c r="BY78" s="18">
        <f t="shared" ref="BY78:BY102" si="141">BY4+BY43</f>
        <v>2.1025920232574307</v>
      </c>
      <c r="BZ78" s="39"/>
    </row>
    <row r="79" spans="2:78" ht="20" customHeight="1" x14ac:dyDescent="0.2">
      <c r="E79" s="29">
        <v>20</v>
      </c>
      <c r="F79" s="22">
        <f>0.02*E79-0.0054</f>
        <v>0.39460000000000001</v>
      </c>
      <c r="G79" s="22">
        <f t="shared" si="126"/>
        <v>3.5154118339934377</v>
      </c>
      <c r="H79" s="46">
        <f t="shared" si="127"/>
        <v>35291.690140845072</v>
      </c>
      <c r="I79" s="36"/>
      <c r="J79" s="32"/>
      <c r="K79" s="32"/>
      <c r="L79" s="3"/>
      <c r="M79" s="3">
        <f t="shared" si="128"/>
        <v>0</v>
      </c>
      <c r="N79" s="3">
        <f t="shared" si="128"/>
        <v>0</v>
      </c>
      <c r="O79" s="3">
        <f t="shared" si="128"/>
        <v>0</v>
      </c>
      <c r="P79" s="18"/>
      <c r="Q79" s="18">
        <f t="shared" si="129"/>
        <v>2.8974107120564159</v>
      </c>
      <c r="R79" s="39"/>
      <c r="S79" s="36"/>
      <c r="T79" s="32"/>
      <c r="U79" s="32"/>
      <c r="V79" s="3"/>
      <c r="W79" s="3">
        <f t="shared" si="130"/>
        <v>0</v>
      </c>
      <c r="X79" s="3">
        <f t="shared" si="130"/>
        <v>0</v>
      </c>
      <c r="Y79" s="3">
        <f t="shared" si="130"/>
        <v>0</v>
      </c>
      <c r="Z79" s="18"/>
      <c r="AA79" s="18">
        <f t="shared" si="131"/>
        <v>2.8974107120564159</v>
      </c>
      <c r="AB79" s="39"/>
      <c r="AC79" s="36"/>
      <c r="AD79" s="32"/>
      <c r="AE79" s="32"/>
      <c r="AF79" s="3"/>
      <c r="AG79" s="3">
        <f t="shared" si="132"/>
        <v>0</v>
      </c>
      <c r="AH79" s="3">
        <f t="shared" si="132"/>
        <v>0</v>
      </c>
      <c r="AI79" s="3">
        <f t="shared" si="132"/>
        <v>0</v>
      </c>
      <c r="AJ79" s="18"/>
      <c r="AK79" s="18">
        <f t="shared" si="133"/>
        <v>2.8974107120564159</v>
      </c>
      <c r="AL79" s="39"/>
      <c r="AM79" s="36"/>
      <c r="AN79" s="32"/>
      <c r="AO79" s="32"/>
      <c r="AP79" s="3"/>
      <c r="AQ79" s="3">
        <f t="shared" si="134"/>
        <v>0</v>
      </c>
      <c r="AR79" s="3">
        <f t="shared" si="134"/>
        <v>0</v>
      </c>
      <c r="AS79" s="3">
        <f t="shared" si="134"/>
        <v>0</v>
      </c>
      <c r="AT79" s="18"/>
      <c r="AU79" s="18">
        <f t="shared" si="135"/>
        <v>2.8974107120564159</v>
      </c>
      <c r="AV79" s="39"/>
      <c r="AW79" s="36"/>
      <c r="AX79" s="32"/>
      <c r="AY79" s="32"/>
      <c r="AZ79" s="3"/>
      <c r="BA79" s="3">
        <f t="shared" si="136"/>
        <v>0</v>
      </c>
      <c r="BB79" s="3">
        <f t="shared" si="136"/>
        <v>0</v>
      </c>
      <c r="BC79" s="3">
        <f t="shared" si="136"/>
        <v>0</v>
      </c>
      <c r="BD79" s="18"/>
      <c r="BE79" s="18">
        <f t="shared" si="137"/>
        <v>2.8974107120564159</v>
      </c>
      <c r="BF79" s="39"/>
      <c r="BG79" s="36"/>
      <c r="BH79" s="32"/>
      <c r="BI79" s="32"/>
      <c r="BJ79" s="3"/>
      <c r="BK79" s="3">
        <f t="shared" si="138"/>
        <v>0</v>
      </c>
      <c r="BL79" s="3">
        <f t="shared" si="138"/>
        <v>0</v>
      </c>
      <c r="BM79" s="3">
        <f t="shared" si="138"/>
        <v>0</v>
      </c>
      <c r="BN79" s="18"/>
      <c r="BO79" s="18">
        <f t="shared" si="139"/>
        <v>2.8974107120564159</v>
      </c>
      <c r="BP79" s="39"/>
      <c r="BQ79" s="36"/>
      <c r="BR79" s="32"/>
      <c r="BS79" s="32"/>
      <c r="BT79" s="3"/>
      <c r="BU79" s="3">
        <f t="shared" si="140"/>
        <v>0</v>
      </c>
      <c r="BV79" s="3">
        <f t="shared" si="140"/>
        <v>0</v>
      </c>
      <c r="BW79" s="3">
        <f t="shared" si="140"/>
        <v>0</v>
      </c>
      <c r="BX79" s="18"/>
      <c r="BY79" s="18">
        <f t="shared" si="141"/>
        <v>2.8974107120564159</v>
      </c>
      <c r="BZ79" s="39"/>
    </row>
    <row r="80" spans="2:78" ht="20" customHeight="1" x14ac:dyDescent="0.2">
      <c r="E80" s="29">
        <v>22</v>
      </c>
      <c r="F80" s="22">
        <f t="shared" ref="F80:F102" si="142">0.02*E80-0.0054</f>
        <v>0.43459999999999999</v>
      </c>
      <c r="G80" s="22">
        <f t="shared" si="126"/>
        <v>3.8717637685087376</v>
      </c>
      <c r="H80" s="46">
        <f t="shared" si="127"/>
        <v>38869.15492957746</v>
      </c>
      <c r="I80" s="35"/>
      <c r="J80" s="31"/>
      <c r="K80" s="31"/>
      <c r="L80" s="3"/>
      <c r="M80" s="3">
        <f t="shared" si="128"/>
        <v>0</v>
      </c>
      <c r="N80" s="3">
        <f t="shared" si="128"/>
        <v>0</v>
      </c>
      <c r="O80" s="3">
        <f t="shared" si="128"/>
        <v>0</v>
      </c>
      <c r="P80" s="18"/>
      <c r="Q80" s="18">
        <f t="shared" si="129"/>
        <v>3.8708646387292789</v>
      </c>
      <c r="R80" s="39"/>
      <c r="S80" s="35"/>
      <c r="T80" s="31"/>
      <c r="U80" s="31"/>
      <c r="V80" s="3"/>
      <c r="W80" s="3">
        <f t="shared" si="130"/>
        <v>0</v>
      </c>
      <c r="X80" s="3">
        <f t="shared" si="130"/>
        <v>0</v>
      </c>
      <c r="Y80" s="3">
        <f t="shared" si="130"/>
        <v>0</v>
      </c>
      <c r="Z80" s="18"/>
      <c r="AA80" s="18">
        <f t="shared" si="131"/>
        <v>3.8708646387292789</v>
      </c>
      <c r="AB80" s="39"/>
      <c r="AC80" s="35"/>
      <c r="AD80" s="31"/>
      <c r="AE80" s="31"/>
      <c r="AF80" s="3"/>
      <c r="AG80" s="3">
        <f t="shared" si="132"/>
        <v>0</v>
      </c>
      <c r="AH80" s="3">
        <f t="shared" si="132"/>
        <v>0</v>
      </c>
      <c r="AI80" s="3">
        <f t="shared" si="132"/>
        <v>0</v>
      </c>
      <c r="AJ80" s="18"/>
      <c r="AK80" s="18">
        <f t="shared" si="133"/>
        <v>3.8708646387292789</v>
      </c>
      <c r="AL80" s="39"/>
      <c r="AM80" s="35"/>
      <c r="AN80" s="31"/>
      <c r="AO80" s="31"/>
      <c r="AP80" s="3"/>
      <c r="AQ80" s="3">
        <f t="shared" si="134"/>
        <v>0</v>
      </c>
      <c r="AR80" s="3">
        <f t="shared" si="134"/>
        <v>0</v>
      </c>
      <c r="AS80" s="3">
        <f t="shared" si="134"/>
        <v>0</v>
      </c>
      <c r="AT80" s="18"/>
      <c r="AU80" s="18">
        <f t="shared" si="135"/>
        <v>3.8708646387292789</v>
      </c>
      <c r="AV80" s="39"/>
      <c r="AW80" s="35"/>
      <c r="AX80" s="31"/>
      <c r="AY80" s="31"/>
      <c r="AZ80" s="3"/>
      <c r="BA80" s="3">
        <f t="shared" si="136"/>
        <v>0</v>
      </c>
      <c r="BB80" s="3">
        <f t="shared" si="136"/>
        <v>0</v>
      </c>
      <c r="BC80" s="3">
        <f t="shared" si="136"/>
        <v>0</v>
      </c>
      <c r="BD80" s="18"/>
      <c r="BE80" s="18">
        <f t="shared" si="137"/>
        <v>3.8708646387292789</v>
      </c>
      <c r="BF80" s="39"/>
      <c r="BG80" s="36"/>
      <c r="BH80" s="31"/>
      <c r="BI80" s="31"/>
      <c r="BJ80" s="3"/>
      <c r="BK80" s="3">
        <f t="shared" si="138"/>
        <v>0</v>
      </c>
      <c r="BL80" s="3">
        <f t="shared" si="138"/>
        <v>0</v>
      </c>
      <c r="BM80" s="3">
        <f t="shared" si="138"/>
        <v>0</v>
      </c>
      <c r="BN80" s="18"/>
      <c r="BO80" s="18">
        <f t="shared" si="139"/>
        <v>3.8708646387292789</v>
      </c>
      <c r="BP80" s="39"/>
      <c r="BQ80" s="35"/>
      <c r="BR80" s="31"/>
      <c r="BS80" s="31"/>
      <c r="BT80" s="3"/>
      <c r="BU80" s="3">
        <f t="shared" si="140"/>
        <v>0</v>
      </c>
      <c r="BV80" s="3">
        <f t="shared" si="140"/>
        <v>0</v>
      </c>
      <c r="BW80" s="3">
        <f t="shared" si="140"/>
        <v>0</v>
      </c>
      <c r="BX80" s="18"/>
      <c r="BY80" s="18">
        <f t="shared" si="141"/>
        <v>3.8708646387292789</v>
      </c>
      <c r="BZ80" s="39"/>
    </row>
    <row r="81" spans="5:78" ht="20" customHeight="1" x14ac:dyDescent="0.2">
      <c r="E81" s="29">
        <v>24</v>
      </c>
      <c r="F81" s="22">
        <f t="shared" si="142"/>
        <v>0.47459999999999997</v>
      </c>
      <c r="G81" s="22">
        <f t="shared" si="126"/>
        <v>4.2281157030240379</v>
      </c>
      <c r="H81" s="46">
        <f t="shared" si="127"/>
        <v>42446.619718309856</v>
      </c>
      <c r="I81" s="35"/>
      <c r="J81" s="31"/>
      <c r="K81" s="32"/>
      <c r="L81" s="3"/>
      <c r="M81" s="3">
        <f t="shared" si="128"/>
        <v>0</v>
      </c>
      <c r="N81" s="3">
        <f t="shared" si="128"/>
        <v>0</v>
      </c>
      <c r="O81" s="3">
        <f t="shared" si="128"/>
        <v>0</v>
      </c>
      <c r="P81" s="18"/>
      <c r="Q81" s="18">
        <f t="shared" si="129"/>
        <v>5.041061784814171</v>
      </c>
      <c r="R81" s="39"/>
      <c r="S81" s="35"/>
      <c r="T81" s="31"/>
      <c r="U81" s="32"/>
      <c r="V81" s="3"/>
      <c r="W81" s="3">
        <f t="shared" si="130"/>
        <v>0</v>
      </c>
      <c r="X81" s="3">
        <f t="shared" si="130"/>
        <v>0</v>
      </c>
      <c r="Y81" s="3">
        <f t="shared" si="130"/>
        <v>0</v>
      </c>
      <c r="Z81" s="18"/>
      <c r="AA81" s="18">
        <f t="shared" si="131"/>
        <v>5.041061784814171</v>
      </c>
      <c r="AB81" s="39"/>
      <c r="AC81" s="35"/>
      <c r="AD81" s="31"/>
      <c r="AE81" s="32"/>
      <c r="AF81" s="3"/>
      <c r="AG81" s="3">
        <f t="shared" si="132"/>
        <v>0</v>
      </c>
      <c r="AH81" s="3">
        <f t="shared" si="132"/>
        <v>0</v>
      </c>
      <c r="AI81" s="3">
        <f t="shared" si="132"/>
        <v>0</v>
      </c>
      <c r="AJ81" s="18"/>
      <c r="AK81" s="18">
        <f t="shared" si="133"/>
        <v>5.041061784814171</v>
      </c>
      <c r="AL81" s="39"/>
      <c r="AM81" s="35"/>
      <c r="AN81" s="31"/>
      <c r="AO81" s="32"/>
      <c r="AP81" s="3"/>
      <c r="AQ81" s="3">
        <f t="shared" si="134"/>
        <v>0</v>
      </c>
      <c r="AR81" s="3">
        <f t="shared" si="134"/>
        <v>0</v>
      </c>
      <c r="AS81" s="3">
        <f t="shared" si="134"/>
        <v>0</v>
      </c>
      <c r="AT81" s="18"/>
      <c r="AU81" s="18">
        <f t="shared" si="135"/>
        <v>5.041061784814171</v>
      </c>
      <c r="AV81" s="39"/>
      <c r="AW81" s="35"/>
      <c r="AX81" s="31"/>
      <c r="AY81" s="32"/>
      <c r="AZ81" s="3"/>
      <c r="BA81" s="3">
        <f t="shared" si="136"/>
        <v>0</v>
      </c>
      <c r="BB81" s="3">
        <f t="shared" si="136"/>
        <v>0</v>
      </c>
      <c r="BC81" s="3">
        <f t="shared" si="136"/>
        <v>0</v>
      </c>
      <c r="BD81" s="18"/>
      <c r="BE81" s="18">
        <f t="shared" si="137"/>
        <v>5.041061784814171</v>
      </c>
      <c r="BF81" s="39"/>
      <c r="BG81" s="36"/>
      <c r="BH81" s="31"/>
      <c r="BI81" s="32"/>
      <c r="BJ81" s="3"/>
      <c r="BK81" s="3">
        <f t="shared" si="138"/>
        <v>0</v>
      </c>
      <c r="BL81" s="3">
        <f t="shared" si="138"/>
        <v>0</v>
      </c>
      <c r="BM81" s="3">
        <f t="shared" si="138"/>
        <v>0</v>
      </c>
      <c r="BN81" s="18"/>
      <c r="BO81" s="18">
        <f t="shared" si="139"/>
        <v>5.041061784814171</v>
      </c>
      <c r="BP81" s="39"/>
      <c r="BQ81" s="35"/>
      <c r="BR81" s="31"/>
      <c r="BS81" s="32"/>
      <c r="BT81" s="3"/>
      <c r="BU81" s="3">
        <f t="shared" si="140"/>
        <v>0</v>
      </c>
      <c r="BV81" s="3">
        <f t="shared" si="140"/>
        <v>0</v>
      </c>
      <c r="BW81" s="3">
        <f t="shared" si="140"/>
        <v>0</v>
      </c>
      <c r="BX81" s="18"/>
      <c r="BY81" s="18">
        <f t="shared" si="141"/>
        <v>5.041061784814171</v>
      </c>
      <c r="BZ81" s="39"/>
    </row>
    <row r="82" spans="5:78" ht="20" customHeight="1" x14ac:dyDescent="0.2">
      <c r="E82" s="29">
        <v>26</v>
      </c>
      <c r="F82" s="22">
        <f t="shared" si="142"/>
        <v>0.51460000000000006</v>
      </c>
      <c r="G82" s="22">
        <f t="shared" si="126"/>
        <v>4.5844676375393387</v>
      </c>
      <c r="H82" s="46">
        <f t="shared" si="127"/>
        <v>46024.084507042258</v>
      </c>
      <c r="I82" s="35"/>
      <c r="J82" s="31"/>
      <c r="K82" s="31"/>
      <c r="L82" s="3"/>
      <c r="M82" s="3">
        <f t="shared" si="128"/>
        <v>0</v>
      </c>
      <c r="N82" s="3">
        <f t="shared" si="128"/>
        <v>0</v>
      </c>
      <c r="O82" s="3">
        <f t="shared" si="128"/>
        <v>0</v>
      </c>
      <c r="P82" s="18"/>
      <c r="Q82" s="18">
        <f t="shared" si="129"/>
        <v>6.4261101318492502</v>
      </c>
      <c r="R82" s="39"/>
      <c r="S82" s="35"/>
      <c r="T82" s="31"/>
      <c r="U82" s="31"/>
      <c r="V82" s="3"/>
      <c r="W82" s="3">
        <f t="shared" si="130"/>
        <v>0</v>
      </c>
      <c r="X82" s="3">
        <f t="shared" si="130"/>
        <v>0</v>
      </c>
      <c r="Y82" s="3">
        <f t="shared" si="130"/>
        <v>0</v>
      </c>
      <c r="Z82" s="18"/>
      <c r="AA82" s="18">
        <f t="shared" si="131"/>
        <v>6.4261101318492502</v>
      </c>
      <c r="AB82" s="39"/>
      <c r="AC82" s="35"/>
      <c r="AD82" s="31"/>
      <c r="AE82" s="31"/>
      <c r="AF82" s="3"/>
      <c r="AG82" s="3">
        <f t="shared" si="132"/>
        <v>0</v>
      </c>
      <c r="AH82" s="3">
        <f t="shared" si="132"/>
        <v>0</v>
      </c>
      <c r="AI82" s="3">
        <f t="shared" si="132"/>
        <v>0</v>
      </c>
      <c r="AJ82" s="18"/>
      <c r="AK82" s="18">
        <f t="shared" si="133"/>
        <v>6.4261101318492502</v>
      </c>
      <c r="AL82" s="39"/>
      <c r="AM82" s="35"/>
      <c r="AN82" s="31"/>
      <c r="AO82" s="31"/>
      <c r="AP82" s="3"/>
      <c r="AQ82" s="3">
        <f t="shared" si="134"/>
        <v>0</v>
      </c>
      <c r="AR82" s="3">
        <f t="shared" si="134"/>
        <v>0</v>
      </c>
      <c r="AS82" s="3">
        <f t="shared" si="134"/>
        <v>0</v>
      </c>
      <c r="AT82" s="18"/>
      <c r="AU82" s="18">
        <f t="shared" si="135"/>
        <v>6.4261101318492502</v>
      </c>
      <c r="AV82" s="39"/>
      <c r="AW82" s="35"/>
      <c r="AX82" s="31"/>
      <c r="AY82" s="31"/>
      <c r="AZ82" s="3"/>
      <c r="BA82" s="3">
        <f t="shared" si="136"/>
        <v>0</v>
      </c>
      <c r="BB82" s="3">
        <f t="shared" si="136"/>
        <v>0</v>
      </c>
      <c r="BC82" s="3">
        <f t="shared" si="136"/>
        <v>0</v>
      </c>
      <c r="BD82" s="18"/>
      <c r="BE82" s="18">
        <f t="shared" si="137"/>
        <v>6.4261101318492502</v>
      </c>
      <c r="BF82" s="39"/>
      <c r="BG82" s="35"/>
      <c r="BH82" s="31"/>
      <c r="BI82" s="31"/>
      <c r="BJ82" s="3"/>
      <c r="BK82" s="3">
        <f t="shared" si="138"/>
        <v>0</v>
      </c>
      <c r="BL82" s="3">
        <f t="shared" si="138"/>
        <v>0</v>
      </c>
      <c r="BM82" s="3">
        <f t="shared" si="138"/>
        <v>0</v>
      </c>
      <c r="BN82" s="18"/>
      <c r="BO82" s="18">
        <f t="shared" si="139"/>
        <v>6.4261101318492502</v>
      </c>
      <c r="BP82" s="39"/>
      <c r="BQ82" s="35"/>
      <c r="BR82" s="31"/>
      <c r="BS82" s="31"/>
      <c r="BT82" s="3"/>
      <c r="BU82" s="3">
        <f t="shared" si="140"/>
        <v>0</v>
      </c>
      <c r="BV82" s="3">
        <f t="shared" si="140"/>
        <v>0</v>
      </c>
      <c r="BW82" s="3">
        <f t="shared" si="140"/>
        <v>0</v>
      </c>
      <c r="BX82" s="18"/>
      <c r="BY82" s="18">
        <f t="shared" si="141"/>
        <v>6.4261101318492502</v>
      </c>
      <c r="BZ82" s="39"/>
    </row>
    <row r="83" spans="5:78" ht="20" customHeight="1" x14ac:dyDescent="0.2">
      <c r="E83" s="29">
        <v>28</v>
      </c>
      <c r="F83" s="22">
        <f t="shared" si="142"/>
        <v>0.55460000000000009</v>
      </c>
      <c r="G83" s="22">
        <f t="shared" si="126"/>
        <v>4.9408195720546395</v>
      </c>
      <c r="H83" s="46">
        <f t="shared" si="127"/>
        <v>49601.549295774654</v>
      </c>
      <c r="I83" s="35"/>
      <c r="J83" s="31"/>
      <c r="K83" s="31"/>
      <c r="L83" s="3"/>
      <c r="M83" s="3">
        <f t="shared" si="128"/>
        <v>0</v>
      </c>
      <c r="N83" s="3">
        <f t="shared" si="128"/>
        <v>0</v>
      </c>
      <c r="O83" s="3">
        <f t="shared" si="128"/>
        <v>0</v>
      </c>
      <c r="P83" s="18"/>
      <c r="Q83" s="18">
        <f t="shared" si="129"/>
        <v>8.0441176613726615</v>
      </c>
      <c r="R83" s="39"/>
      <c r="S83" s="35"/>
      <c r="T83" s="31"/>
      <c r="U83" s="31"/>
      <c r="V83" s="3"/>
      <c r="W83" s="3">
        <f t="shared" si="130"/>
        <v>0</v>
      </c>
      <c r="X83" s="3">
        <f t="shared" si="130"/>
        <v>0</v>
      </c>
      <c r="Y83" s="3">
        <f t="shared" si="130"/>
        <v>0</v>
      </c>
      <c r="Z83" s="18"/>
      <c r="AA83" s="18">
        <f t="shared" si="131"/>
        <v>8.0441176613726615</v>
      </c>
      <c r="AB83" s="39"/>
      <c r="AC83" s="35"/>
      <c r="AD83" s="31"/>
      <c r="AE83" s="31"/>
      <c r="AF83" s="3"/>
      <c r="AG83" s="3">
        <f t="shared" si="132"/>
        <v>0</v>
      </c>
      <c r="AH83" s="3">
        <f t="shared" si="132"/>
        <v>0</v>
      </c>
      <c r="AI83" s="3">
        <f t="shared" si="132"/>
        <v>0</v>
      </c>
      <c r="AJ83" s="18"/>
      <c r="AK83" s="18">
        <f t="shared" si="133"/>
        <v>8.0441176613726615</v>
      </c>
      <c r="AL83" s="39"/>
      <c r="AM83" s="35"/>
      <c r="AN83" s="31"/>
      <c r="AO83" s="31"/>
      <c r="AP83" s="3"/>
      <c r="AQ83" s="3">
        <f t="shared" si="134"/>
        <v>0</v>
      </c>
      <c r="AR83" s="3">
        <f t="shared" si="134"/>
        <v>0</v>
      </c>
      <c r="AS83" s="3">
        <f t="shared" si="134"/>
        <v>0</v>
      </c>
      <c r="AT83" s="18"/>
      <c r="AU83" s="18">
        <f t="shared" si="135"/>
        <v>8.0441176613726615</v>
      </c>
      <c r="AV83" s="39"/>
      <c r="AW83" s="35"/>
      <c r="AX83" s="31"/>
      <c r="AY83" s="31"/>
      <c r="AZ83" s="3"/>
      <c r="BA83" s="3">
        <f t="shared" si="136"/>
        <v>0</v>
      </c>
      <c r="BB83" s="3">
        <f t="shared" si="136"/>
        <v>0</v>
      </c>
      <c r="BC83" s="3">
        <f t="shared" si="136"/>
        <v>0</v>
      </c>
      <c r="BD83" s="18"/>
      <c r="BE83" s="18">
        <f t="shared" si="137"/>
        <v>8.0441176613726615</v>
      </c>
      <c r="BF83" s="39"/>
      <c r="BG83" s="35"/>
      <c r="BH83" s="31"/>
      <c r="BI83" s="31"/>
      <c r="BJ83" s="3"/>
      <c r="BK83" s="3">
        <f t="shared" si="138"/>
        <v>0</v>
      </c>
      <c r="BL83" s="3">
        <f t="shared" si="138"/>
        <v>0</v>
      </c>
      <c r="BM83" s="3">
        <f t="shared" si="138"/>
        <v>0</v>
      </c>
      <c r="BN83" s="18"/>
      <c r="BO83" s="18">
        <f t="shared" si="139"/>
        <v>8.0441176613726615</v>
      </c>
      <c r="BP83" s="39"/>
      <c r="BQ83" s="35"/>
      <c r="BR83" s="31"/>
      <c r="BS83" s="31"/>
      <c r="BT83" s="3"/>
      <c r="BU83" s="3">
        <f t="shared" si="140"/>
        <v>0</v>
      </c>
      <c r="BV83" s="3">
        <f t="shared" si="140"/>
        <v>0</v>
      </c>
      <c r="BW83" s="3">
        <f t="shared" si="140"/>
        <v>0</v>
      </c>
      <c r="BX83" s="18"/>
      <c r="BY83" s="18">
        <f t="shared" si="141"/>
        <v>8.0441176613726615</v>
      </c>
      <c r="BZ83" s="39"/>
    </row>
    <row r="84" spans="5:78" ht="20" customHeight="1" x14ac:dyDescent="0.2">
      <c r="E84" s="29">
        <v>30</v>
      </c>
      <c r="F84" s="22">
        <f t="shared" si="142"/>
        <v>0.59460000000000002</v>
      </c>
      <c r="G84" s="22">
        <f t="shared" si="126"/>
        <v>5.2971715065699394</v>
      </c>
      <c r="H84" s="46">
        <f t="shared" si="127"/>
        <v>53179.014084507042</v>
      </c>
      <c r="I84" s="35"/>
      <c r="J84" s="31"/>
      <c r="K84" s="31"/>
      <c r="L84" s="3"/>
      <c r="M84" s="3">
        <f t="shared" si="128"/>
        <v>0</v>
      </c>
      <c r="N84" s="3">
        <f t="shared" si="128"/>
        <v>0</v>
      </c>
      <c r="O84" s="3">
        <f t="shared" si="128"/>
        <v>0</v>
      </c>
      <c r="P84" s="18"/>
      <c r="Q84" s="18">
        <f t="shared" si="129"/>
        <v>9.9131923549225593</v>
      </c>
      <c r="R84" s="39"/>
      <c r="S84" s="35"/>
      <c r="T84" s="31"/>
      <c r="U84" s="31"/>
      <c r="V84" s="3"/>
      <c r="W84" s="3">
        <f t="shared" si="130"/>
        <v>0</v>
      </c>
      <c r="X84" s="3">
        <f t="shared" si="130"/>
        <v>0</v>
      </c>
      <c r="Y84" s="3">
        <f t="shared" si="130"/>
        <v>0</v>
      </c>
      <c r="Z84" s="18"/>
      <c r="AA84" s="18">
        <f t="shared" si="131"/>
        <v>9.9131923549225593</v>
      </c>
      <c r="AB84" s="39"/>
      <c r="AC84" s="35"/>
      <c r="AD84" s="31"/>
      <c r="AE84" s="31"/>
      <c r="AF84" s="3"/>
      <c r="AG84" s="3">
        <f t="shared" si="132"/>
        <v>0</v>
      </c>
      <c r="AH84" s="3">
        <f t="shared" si="132"/>
        <v>0</v>
      </c>
      <c r="AI84" s="3">
        <f t="shared" si="132"/>
        <v>0</v>
      </c>
      <c r="AJ84" s="18"/>
      <c r="AK84" s="18">
        <f t="shared" si="133"/>
        <v>9.9131923549225593</v>
      </c>
      <c r="AL84" s="39"/>
      <c r="AM84" s="35"/>
      <c r="AN84" s="31"/>
      <c r="AO84" s="31"/>
      <c r="AP84" s="3"/>
      <c r="AQ84" s="3">
        <f t="shared" si="134"/>
        <v>0</v>
      </c>
      <c r="AR84" s="3">
        <f t="shared" si="134"/>
        <v>0</v>
      </c>
      <c r="AS84" s="3">
        <f t="shared" si="134"/>
        <v>0</v>
      </c>
      <c r="AT84" s="18"/>
      <c r="AU84" s="18">
        <f t="shared" si="135"/>
        <v>9.9131923549225593</v>
      </c>
      <c r="AV84" s="39"/>
      <c r="AW84" s="35"/>
      <c r="AX84" s="31"/>
      <c r="AY84" s="31"/>
      <c r="AZ84" s="3"/>
      <c r="BA84" s="3">
        <f t="shared" si="136"/>
        <v>0</v>
      </c>
      <c r="BB84" s="3">
        <f t="shared" si="136"/>
        <v>0</v>
      </c>
      <c r="BC84" s="3">
        <f t="shared" si="136"/>
        <v>0</v>
      </c>
      <c r="BD84" s="18"/>
      <c r="BE84" s="18">
        <f t="shared" si="137"/>
        <v>9.9131923549225593</v>
      </c>
      <c r="BF84" s="39"/>
      <c r="BG84" s="35"/>
      <c r="BH84" s="31"/>
      <c r="BI84" s="31"/>
      <c r="BJ84" s="3"/>
      <c r="BK84" s="3">
        <f t="shared" si="138"/>
        <v>0</v>
      </c>
      <c r="BL84" s="3">
        <f t="shared" si="138"/>
        <v>0</v>
      </c>
      <c r="BM84" s="3">
        <f t="shared" si="138"/>
        <v>0</v>
      </c>
      <c r="BN84" s="18"/>
      <c r="BO84" s="18">
        <f t="shared" si="139"/>
        <v>9.9131923549225593</v>
      </c>
      <c r="BP84" s="39"/>
      <c r="BQ84" s="35"/>
      <c r="BR84" s="31"/>
      <c r="BS84" s="31"/>
      <c r="BT84" s="3"/>
      <c r="BU84" s="3">
        <f t="shared" si="140"/>
        <v>0</v>
      </c>
      <c r="BV84" s="3">
        <f t="shared" si="140"/>
        <v>0</v>
      </c>
      <c r="BW84" s="3">
        <f t="shared" si="140"/>
        <v>0</v>
      </c>
      <c r="BX84" s="18"/>
      <c r="BY84" s="18">
        <f t="shared" si="141"/>
        <v>9.9131923549225593</v>
      </c>
      <c r="BZ84" s="39"/>
    </row>
    <row r="85" spans="5:78" ht="20" customHeight="1" x14ac:dyDescent="0.2">
      <c r="E85" s="29">
        <v>32</v>
      </c>
      <c r="F85" s="22">
        <f t="shared" si="142"/>
        <v>0.63460000000000005</v>
      </c>
      <c r="G85" s="22">
        <f t="shared" si="126"/>
        <v>5.6535234410852402</v>
      </c>
      <c r="H85" s="46">
        <f t="shared" si="127"/>
        <v>56756.478873239437</v>
      </c>
      <c r="I85" s="35"/>
      <c r="J85" s="31"/>
      <c r="K85" s="31"/>
      <c r="L85" s="3"/>
      <c r="M85" s="3">
        <f t="shared" si="128"/>
        <v>0</v>
      </c>
      <c r="N85" s="3">
        <f t="shared" si="128"/>
        <v>0</v>
      </c>
      <c r="O85" s="3">
        <f t="shared" si="128"/>
        <v>0</v>
      </c>
      <c r="P85" s="18"/>
      <c r="Q85" s="18">
        <f t="shared" si="129"/>
        <v>12.051442194037101</v>
      </c>
      <c r="R85" s="39"/>
      <c r="S85" s="35"/>
      <c r="T85" s="31"/>
      <c r="U85" s="31"/>
      <c r="V85" s="3"/>
      <c r="W85" s="3">
        <f t="shared" si="130"/>
        <v>0</v>
      </c>
      <c r="X85" s="3">
        <f t="shared" si="130"/>
        <v>0</v>
      </c>
      <c r="Y85" s="3">
        <f t="shared" si="130"/>
        <v>0</v>
      </c>
      <c r="Z85" s="18"/>
      <c r="AA85" s="18">
        <f t="shared" si="131"/>
        <v>12.051442194037101</v>
      </c>
      <c r="AB85" s="39"/>
      <c r="AC85" s="35"/>
      <c r="AD85" s="31"/>
      <c r="AE85" s="31"/>
      <c r="AF85" s="3"/>
      <c r="AG85" s="3">
        <f t="shared" si="132"/>
        <v>0</v>
      </c>
      <c r="AH85" s="3">
        <f t="shared" si="132"/>
        <v>0</v>
      </c>
      <c r="AI85" s="3">
        <f t="shared" si="132"/>
        <v>0</v>
      </c>
      <c r="AJ85" s="18"/>
      <c r="AK85" s="18">
        <f t="shared" si="133"/>
        <v>12.051442194037101</v>
      </c>
      <c r="AL85" s="39"/>
      <c r="AM85" s="35"/>
      <c r="AN85" s="31"/>
      <c r="AO85" s="31"/>
      <c r="AP85" s="3"/>
      <c r="AQ85" s="3">
        <f t="shared" si="134"/>
        <v>0</v>
      </c>
      <c r="AR85" s="3">
        <f t="shared" si="134"/>
        <v>0</v>
      </c>
      <c r="AS85" s="3">
        <f t="shared" si="134"/>
        <v>0</v>
      </c>
      <c r="AT85" s="18"/>
      <c r="AU85" s="18">
        <f t="shared" si="135"/>
        <v>12.051442194037101</v>
      </c>
      <c r="AV85" s="39"/>
      <c r="AW85" s="35"/>
      <c r="AX85" s="31"/>
      <c r="AY85" s="31"/>
      <c r="AZ85" s="3"/>
      <c r="BA85" s="3">
        <f t="shared" si="136"/>
        <v>0</v>
      </c>
      <c r="BB85" s="3">
        <f t="shared" si="136"/>
        <v>0</v>
      </c>
      <c r="BC85" s="3">
        <f t="shared" si="136"/>
        <v>0</v>
      </c>
      <c r="BD85" s="18"/>
      <c r="BE85" s="18">
        <f t="shared" si="137"/>
        <v>12.051442194037101</v>
      </c>
      <c r="BF85" s="39"/>
      <c r="BG85" s="35"/>
      <c r="BH85" s="31"/>
      <c r="BI85" s="31"/>
      <c r="BJ85" s="3"/>
      <c r="BK85" s="3">
        <f t="shared" si="138"/>
        <v>0</v>
      </c>
      <c r="BL85" s="3">
        <f t="shared" si="138"/>
        <v>0</v>
      </c>
      <c r="BM85" s="3">
        <f t="shared" si="138"/>
        <v>0</v>
      </c>
      <c r="BN85" s="18"/>
      <c r="BO85" s="18">
        <f t="shared" si="139"/>
        <v>12.051442194037101</v>
      </c>
      <c r="BP85" s="39"/>
      <c r="BQ85" s="35"/>
      <c r="BR85" s="31"/>
      <c r="BS85" s="31"/>
      <c r="BT85" s="3"/>
      <c r="BU85" s="3">
        <f t="shared" si="140"/>
        <v>0</v>
      </c>
      <c r="BV85" s="3">
        <f t="shared" si="140"/>
        <v>0</v>
      </c>
      <c r="BW85" s="3">
        <f t="shared" si="140"/>
        <v>0</v>
      </c>
      <c r="BX85" s="18"/>
      <c r="BY85" s="18">
        <f t="shared" si="141"/>
        <v>12.051442194037101</v>
      </c>
      <c r="BZ85" s="39"/>
    </row>
    <row r="86" spans="5:78" ht="20" customHeight="1" x14ac:dyDescent="0.2">
      <c r="E86" s="29">
        <v>34</v>
      </c>
      <c r="F86" s="22">
        <f t="shared" si="142"/>
        <v>0.67460000000000009</v>
      </c>
      <c r="G86" s="22">
        <f t="shared" si="126"/>
        <v>6.0098753756005401</v>
      </c>
      <c r="H86" s="46">
        <f t="shared" si="127"/>
        <v>60333.94366197184</v>
      </c>
      <c r="I86" s="35"/>
      <c r="J86" s="31"/>
      <c r="K86" s="31"/>
      <c r="L86" s="3"/>
      <c r="M86" s="3">
        <f t="shared" si="128"/>
        <v>0</v>
      </c>
      <c r="N86" s="3">
        <f t="shared" si="128"/>
        <v>0</v>
      </c>
      <c r="O86" s="3">
        <f t="shared" si="128"/>
        <v>0</v>
      </c>
      <c r="P86" s="18"/>
      <c r="Q86" s="18">
        <f t="shared" si="129"/>
        <v>14.476975160254433</v>
      </c>
      <c r="R86" s="39"/>
      <c r="S86" s="35"/>
      <c r="T86" s="31"/>
      <c r="U86" s="31"/>
      <c r="V86" s="3"/>
      <c r="W86" s="3">
        <f t="shared" si="130"/>
        <v>0</v>
      </c>
      <c r="X86" s="3">
        <f t="shared" si="130"/>
        <v>0</v>
      </c>
      <c r="Y86" s="3">
        <f t="shared" si="130"/>
        <v>0</v>
      </c>
      <c r="Z86" s="18"/>
      <c r="AA86" s="18">
        <f t="shared" si="131"/>
        <v>14.476975160254433</v>
      </c>
      <c r="AB86" s="39"/>
      <c r="AC86" s="35"/>
      <c r="AD86" s="31"/>
      <c r="AE86" s="31"/>
      <c r="AF86" s="3"/>
      <c r="AG86" s="3">
        <f t="shared" si="132"/>
        <v>0</v>
      </c>
      <c r="AH86" s="3">
        <f t="shared" si="132"/>
        <v>0</v>
      </c>
      <c r="AI86" s="3">
        <f t="shared" si="132"/>
        <v>0</v>
      </c>
      <c r="AJ86" s="18"/>
      <c r="AK86" s="18">
        <f t="shared" si="133"/>
        <v>14.476975160254433</v>
      </c>
      <c r="AL86" s="39"/>
      <c r="AM86" s="35"/>
      <c r="AN86" s="31"/>
      <c r="AO86" s="31"/>
      <c r="AP86" s="3"/>
      <c r="AQ86" s="3">
        <f t="shared" si="134"/>
        <v>0</v>
      </c>
      <c r="AR86" s="3">
        <f t="shared" si="134"/>
        <v>0</v>
      </c>
      <c r="AS86" s="3">
        <f t="shared" si="134"/>
        <v>0</v>
      </c>
      <c r="AT86" s="18"/>
      <c r="AU86" s="18">
        <f t="shared" si="135"/>
        <v>14.476975160254433</v>
      </c>
      <c r="AV86" s="39"/>
      <c r="AW86" s="35"/>
      <c r="AX86" s="31"/>
      <c r="AY86" s="31"/>
      <c r="AZ86" s="3"/>
      <c r="BA86" s="3">
        <f t="shared" si="136"/>
        <v>0</v>
      </c>
      <c r="BB86" s="3">
        <f t="shared" si="136"/>
        <v>0</v>
      </c>
      <c r="BC86" s="3">
        <f t="shared" si="136"/>
        <v>0</v>
      </c>
      <c r="BD86" s="18"/>
      <c r="BE86" s="18">
        <f t="shared" si="137"/>
        <v>14.476975160254433</v>
      </c>
      <c r="BF86" s="39"/>
      <c r="BG86" s="35"/>
      <c r="BH86" s="31"/>
      <c r="BI86" s="31"/>
      <c r="BJ86" s="3"/>
      <c r="BK86" s="3">
        <f t="shared" si="138"/>
        <v>0</v>
      </c>
      <c r="BL86" s="3">
        <f t="shared" si="138"/>
        <v>0</v>
      </c>
      <c r="BM86" s="3">
        <f t="shared" si="138"/>
        <v>0</v>
      </c>
      <c r="BN86" s="18"/>
      <c r="BO86" s="18">
        <f t="shared" si="139"/>
        <v>14.476975160254433</v>
      </c>
      <c r="BP86" s="39"/>
      <c r="BQ86" s="35"/>
      <c r="BR86" s="31"/>
      <c r="BS86" s="31"/>
      <c r="BT86" s="3"/>
      <c r="BU86" s="3">
        <f t="shared" si="140"/>
        <v>0</v>
      </c>
      <c r="BV86" s="3">
        <f t="shared" si="140"/>
        <v>0</v>
      </c>
      <c r="BW86" s="3">
        <f t="shared" si="140"/>
        <v>0</v>
      </c>
      <c r="BX86" s="18"/>
      <c r="BY86" s="18">
        <f t="shared" si="141"/>
        <v>14.476975160254433</v>
      </c>
      <c r="BZ86" s="39"/>
    </row>
    <row r="87" spans="5:78" ht="20" customHeight="1" x14ac:dyDescent="0.2">
      <c r="E87" s="29">
        <v>36</v>
      </c>
      <c r="F87" s="22">
        <f t="shared" si="142"/>
        <v>0.71460000000000001</v>
      </c>
      <c r="G87" s="22">
        <f t="shared" si="126"/>
        <v>6.36622731011584</v>
      </c>
      <c r="H87" s="46">
        <f t="shared" si="127"/>
        <v>63911.408450704221</v>
      </c>
      <c r="I87" s="35"/>
      <c r="J87" s="31"/>
      <c r="K87" s="31"/>
      <c r="L87" s="3"/>
      <c r="M87" s="3">
        <f t="shared" si="128"/>
        <v>0</v>
      </c>
      <c r="N87" s="3">
        <f t="shared" si="128"/>
        <v>0</v>
      </c>
      <c r="O87" s="3">
        <f t="shared" si="128"/>
        <v>0</v>
      </c>
      <c r="P87" s="18"/>
      <c r="Q87" s="18">
        <f t="shared" si="129"/>
        <v>17.207899235112713</v>
      </c>
      <c r="R87" s="39"/>
      <c r="S87" s="35"/>
      <c r="T87" s="31"/>
      <c r="U87" s="31"/>
      <c r="V87" s="3"/>
      <c r="W87" s="3">
        <f t="shared" si="130"/>
        <v>0</v>
      </c>
      <c r="X87" s="3">
        <f t="shared" si="130"/>
        <v>0</v>
      </c>
      <c r="Y87" s="3">
        <f t="shared" si="130"/>
        <v>0</v>
      </c>
      <c r="Z87" s="18"/>
      <c r="AA87" s="18">
        <f t="shared" si="131"/>
        <v>17.207899235112713</v>
      </c>
      <c r="AB87" s="39"/>
      <c r="AC87" s="35"/>
      <c r="AD87" s="31"/>
      <c r="AE87" s="31"/>
      <c r="AF87" s="3"/>
      <c r="AG87" s="3">
        <f t="shared" si="132"/>
        <v>0</v>
      </c>
      <c r="AH87" s="3">
        <f t="shared" si="132"/>
        <v>0</v>
      </c>
      <c r="AI87" s="3">
        <f t="shared" si="132"/>
        <v>0</v>
      </c>
      <c r="AJ87" s="18"/>
      <c r="AK87" s="18">
        <f t="shared" si="133"/>
        <v>17.207899235112713</v>
      </c>
      <c r="AL87" s="39"/>
      <c r="AM87" s="35"/>
      <c r="AN87" s="31"/>
      <c r="AO87" s="31"/>
      <c r="AP87" s="3"/>
      <c r="AQ87" s="3">
        <f t="shared" si="134"/>
        <v>0</v>
      </c>
      <c r="AR87" s="3">
        <f t="shared" si="134"/>
        <v>0</v>
      </c>
      <c r="AS87" s="3">
        <f t="shared" si="134"/>
        <v>0</v>
      </c>
      <c r="AT87" s="18"/>
      <c r="AU87" s="18">
        <f t="shared" si="135"/>
        <v>17.207899235112713</v>
      </c>
      <c r="AV87" s="39"/>
      <c r="AW87" s="35"/>
      <c r="AX87" s="31"/>
      <c r="AY87" s="31"/>
      <c r="AZ87" s="3"/>
      <c r="BA87" s="3">
        <f t="shared" si="136"/>
        <v>0</v>
      </c>
      <c r="BB87" s="3">
        <f t="shared" si="136"/>
        <v>0</v>
      </c>
      <c r="BC87" s="3">
        <f t="shared" si="136"/>
        <v>0</v>
      </c>
      <c r="BD87" s="18"/>
      <c r="BE87" s="18">
        <f t="shared" si="137"/>
        <v>17.207899235112713</v>
      </c>
      <c r="BF87" s="39"/>
      <c r="BG87" s="35"/>
      <c r="BH87" s="31"/>
      <c r="BI87" s="31"/>
      <c r="BJ87" s="3"/>
      <c r="BK87" s="3">
        <f t="shared" si="138"/>
        <v>0</v>
      </c>
      <c r="BL87" s="3">
        <f t="shared" si="138"/>
        <v>0</v>
      </c>
      <c r="BM87" s="3">
        <f t="shared" si="138"/>
        <v>0</v>
      </c>
      <c r="BN87" s="18"/>
      <c r="BO87" s="18">
        <f t="shared" si="139"/>
        <v>17.207899235112713</v>
      </c>
      <c r="BP87" s="39"/>
      <c r="BQ87" s="35"/>
      <c r="BR87" s="31"/>
      <c r="BS87" s="31"/>
      <c r="BT87" s="3"/>
      <c r="BU87" s="3">
        <f t="shared" si="140"/>
        <v>0</v>
      </c>
      <c r="BV87" s="3">
        <f t="shared" si="140"/>
        <v>0</v>
      </c>
      <c r="BW87" s="3">
        <f t="shared" si="140"/>
        <v>0</v>
      </c>
      <c r="BX87" s="18"/>
      <c r="BY87" s="18">
        <f t="shared" si="141"/>
        <v>17.207899235112713</v>
      </c>
      <c r="BZ87" s="39"/>
    </row>
    <row r="88" spans="5:78" ht="20" customHeight="1" x14ac:dyDescent="0.2">
      <c r="E88" s="29">
        <v>38</v>
      </c>
      <c r="F88" s="22">
        <f t="shared" si="142"/>
        <v>0.75460000000000005</v>
      </c>
      <c r="G88" s="22">
        <f t="shared" si="126"/>
        <v>6.7225792446311408</v>
      </c>
      <c r="H88" s="46">
        <f t="shared" si="127"/>
        <v>67488.873239436623</v>
      </c>
      <c r="I88" s="35"/>
      <c r="J88" s="31"/>
      <c r="K88" s="31"/>
      <c r="L88" s="3"/>
      <c r="M88" s="3">
        <f t="shared" si="128"/>
        <v>0</v>
      </c>
      <c r="N88" s="3">
        <f t="shared" si="128"/>
        <v>0</v>
      </c>
      <c r="O88" s="3">
        <f t="shared" si="128"/>
        <v>0</v>
      </c>
      <c r="P88" s="18"/>
      <c r="Q88" s="18">
        <f t="shared" si="129"/>
        <v>20.262322400150097</v>
      </c>
      <c r="R88" s="39"/>
      <c r="S88" s="35"/>
      <c r="T88" s="31"/>
      <c r="U88" s="31"/>
      <c r="V88" s="3"/>
      <c r="W88" s="3">
        <f t="shared" si="130"/>
        <v>0</v>
      </c>
      <c r="X88" s="3">
        <f t="shared" si="130"/>
        <v>0</v>
      </c>
      <c r="Y88" s="3">
        <f t="shared" si="130"/>
        <v>0</v>
      </c>
      <c r="Z88" s="18"/>
      <c r="AA88" s="18">
        <f t="shared" si="131"/>
        <v>20.262322400150097</v>
      </c>
      <c r="AB88" s="39"/>
      <c r="AC88" s="35"/>
      <c r="AD88" s="31"/>
      <c r="AE88" s="31"/>
      <c r="AF88" s="3"/>
      <c r="AG88" s="3">
        <f t="shared" si="132"/>
        <v>0</v>
      </c>
      <c r="AH88" s="3">
        <f t="shared" si="132"/>
        <v>0</v>
      </c>
      <c r="AI88" s="3">
        <f t="shared" si="132"/>
        <v>0</v>
      </c>
      <c r="AJ88" s="18"/>
      <c r="AK88" s="18">
        <f t="shared" si="133"/>
        <v>20.262322400150097</v>
      </c>
      <c r="AL88" s="39"/>
      <c r="AM88" s="35"/>
      <c r="AN88" s="31"/>
      <c r="AO88" s="31"/>
      <c r="AP88" s="3"/>
      <c r="AQ88" s="3">
        <f t="shared" si="134"/>
        <v>0</v>
      </c>
      <c r="AR88" s="3">
        <f t="shared" si="134"/>
        <v>0</v>
      </c>
      <c r="AS88" s="3">
        <f t="shared" si="134"/>
        <v>0</v>
      </c>
      <c r="AT88" s="18"/>
      <c r="AU88" s="18">
        <f t="shared" si="135"/>
        <v>20.262322400150097</v>
      </c>
      <c r="AV88" s="39"/>
      <c r="AW88" s="35"/>
      <c r="AX88" s="31"/>
      <c r="AY88" s="31"/>
      <c r="AZ88" s="3"/>
      <c r="BA88" s="3">
        <f t="shared" si="136"/>
        <v>0</v>
      </c>
      <c r="BB88" s="3">
        <f t="shared" si="136"/>
        <v>0</v>
      </c>
      <c r="BC88" s="3">
        <f t="shared" si="136"/>
        <v>0</v>
      </c>
      <c r="BD88" s="18"/>
      <c r="BE88" s="18">
        <f t="shared" si="137"/>
        <v>20.262322400150097</v>
      </c>
      <c r="BF88" s="39"/>
      <c r="BG88" s="35"/>
      <c r="BH88" s="31"/>
      <c r="BI88" s="31"/>
      <c r="BJ88" s="3"/>
      <c r="BK88" s="3">
        <f t="shared" si="138"/>
        <v>0</v>
      </c>
      <c r="BL88" s="3">
        <f t="shared" si="138"/>
        <v>0</v>
      </c>
      <c r="BM88" s="3">
        <f t="shared" si="138"/>
        <v>0</v>
      </c>
      <c r="BN88" s="18"/>
      <c r="BO88" s="18">
        <f t="shared" si="139"/>
        <v>20.262322400150097</v>
      </c>
      <c r="BP88" s="39"/>
      <c r="BQ88" s="35"/>
      <c r="BR88" s="31"/>
      <c r="BS88" s="31"/>
      <c r="BT88" s="3"/>
      <c r="BU88" s="3">
        <f t="shared" si="140"/>
        <v>0</v>
      </c>
      <c r="BV88" s="3">
        <f t="shared" si="140"/>
        <v>0</v>
      </c>
      <c r="BW88" s="3">
        <f t="shared" si="140"/>
        <v>0</v>
      </c>
      <c r="BX88" s="18"/>
      <c r="BY88" s="18">
        <f t="shared" si="141"/>
        <v>20.262322400150097</v>
      </c>
      <c r="BZ88" s="39"/>
    </row>
    <row r="89" spans="5:78" ht="20" customHeight="1" x14ac:dyDescent="0.2">
      <c r="E89" s="29">
        <v>40</v>
      </c>
      <c r="F89" s="22">
        <f t="shared" si="142"/>
        <v>0.79460000000000008</v>
      </c>
      <c r="G89" s="22">
        <f t="shared" si="126"/>
        <v>7.0789311791464415</v>
      </c>
      <c r="H89" s="46">
        <f t="shared" si="127"/>
        <v>71066.338028169019</v>
      </c>
      <c r="I89" s="35"/>
      <c r="J89" s="31"/>
      <c r="K89" s="31"/>
      <c r="L89" s="3"/>
      <c r="M89" s="3">
        <f t="shared" si="128"/>
        <v>0</v>
      </c>
      <c r="N89" s="3">
        <f t="shared" si="128"/>
        <v>0</v>
      </c>
      <c r="O89" s="3">
        <f t="shared" si="128"/>
        <v>0</v>
      </c>
      <c r="P89" s="18"/>
      <c r="Q89" s="18">
        <f t="shared" si="129"/>
        <v>23.658352636904731</v>
      </c>
      <c r="R89" s="39"/>
      <c r="S89" s="35"/>
      <c r="T89" s="31"/>
      <c r="U89" s="31"/>
      <c r="V89" s="3"/>
      <c r="W89" s="3">
        <f t="shared" si="130"/>
        <v>0</v>
      </c>
      <c r="X89" s="3">
        <f t="shared" si="130"/>
        <v>0</v>
      </c>
      <c r="Y89" s="3">
        <f t="shared" si="130"/>
        <v>0</v>
      </c>
      <c r="Z89" s="18"/>
      <c r="AA89" s="18">
        <f t="shared" si="131"/>
        <v>23.658352636904731</v>
      </c>
      <c r="AB89" s="39"/>
      <c r="AC89" s="35"/>
      <c r="AD89" s="31"/>
      <c r="AE89" s="31"/>
      <c r="AF89" s="3"/>
      <c r="AG89" s="3">
        <f t="shared" si="132"/>
        <v>0</v>
      </c>
      <c r="AH89" s="3">
        <f t="shared" si="132"/>
        <v>0</v>
      </c>
      <c r="AI89" s="3">
        <f t="shared" si="132"/>
        <v>0</v>
      </c>
      <c r="AJ89" s="18"/>
      <c r="AK89" s="18">
        <f t="shared" si="133"/>
        <v>23.658352636904731</v>
      </c>
      <c r="AL89" s="39"/>
      <c r="AM89" s="35"/>
      <c r="AN89" s="31"/>
      <c r="AO89" s="31"/>
      <c r="AP89" s="3"/>
      <c r="AQ89" s="3">
        <f t="shared" si="134"/>
        <v>0</v>
      </c>
      <c r="AR89" s="3">
        <f t="shared" si="134"/>
        <v>0</v>
      </c>
      <c r="AS89" s="3">
        <f t="shared" si="134"/>
        <v>0</v>
      </c>
      <c r="AT89" s="18"/>
      <c r="AU89" s="18">
        <f t="shared" si="135"/>
        <v>23.658352636904731</v>
      </c>
      <c r="AV89" s="39"/>
      <c r="AW89" s="35"/>
      <c r="AX89" s="31"/>
      <c r="AY89" s="31"/>
      <c r="AZ89" s="3"/>
      <c r="BA89" s="3">
        <f t="shared" si="136"/>
        <v>0</v>
      </c>
      <c r="BB89" s="3">
        <f t="shared" si="136"/>
        <v>0</v>
      </c>
      <c r="BC89" s="3">
        <f t="shared" si="136"/>
        <v>0</v>
      </c>
      <c r="BD89" s="18"/>
      <c r="BE89" s="18">
        <f t="shared" si="137"/>
        <v>23.658352636904731</v>
      </c>
      <c r="BF89" s="39"/>
      <c r="BG89" s="35"/>
      <c r="BH89" s="31"/>
      <c r="BI89" s="31"/>
      <c r="BJ89" s="3"/>
      <c r="BK89" s="3">
        <f t="shared" si="138"/>
        <v>0</v>
      </c>
      <c r="BL89" s="3">
        <f t="shared" si="138"/>
        <v>0</v>
      </c>
      <c r="BM89" s="3">
        <f t="shared" si="138"/>
        <v>0</v>
      </c>
      <c r="BN89" s="18"/>
      <c r="BO89" s="18">
        <f t="shared" si="139"/>
        <v>23.658352636904731</v>
      </c>
      <c r="BP89" s="39"/>
      <c r="BQ89" s="35"/>
      <c r="BR89" s="31"/>
      <c r="BS89" s="31"/>
      <c r="BT89" s="3"/>
      <c r="BU89" s="3">
        <f t="shared" si="140"/>
        <v>0</v>
      </c>
      <c r="BV89" s="3">
        <f t="shared" si="140"/>
        <v>0</v>
      </c>
      <c r="BW89" s="3">
        <f t="shared" si="140"/>
        <v>0</v>
      </c>
      <c r="BX89" s="18"/>
      <c r="BY89" s="18">
        <f t="shared" si="141"/>
        <v>23.658352636904731</v>
      </c>
      <c r="BZ89" s="39"/>
    </row>
    <row r="90" spans="5:78" ht="20" customHeight="1" x14ac:dyDescent="0.2">
      <c r="E90" s="29">
        <v>42</v>
      </c>
      <c r="F90" s="22">
        <f t="shared" si="142"/>
        <v>0.83460000000000001</v>
      </c>
      <c r="G90" s="22">
        <f t="shared" si="126"/>
        <v>7.4352831136617406</v>
      </c>
      <c r="H90" s="46">
        <f t="shared" si="127"/>
        <v>74643.8028169014</v>
      </c>
      <c r="I90" s="35"/>
      <c r="J90" s="31"/>
      <c r="K90" s="31"/>
      <c r="L90" s="3"/>
      <c r="M90" s="3">
        <f t="shared" si="128"/>
        <v>0</v>
      </c>
      <c r="N90" s="3">
        <f t="shared" si="128"/>
        <v>0</v>
      </c>
      <c r="O90" s="3">
        <f t="shared" si="128"/>
        <v>0</v>
      </c>
      <c r="P90" s="18"/>
      <c r="Q90" s="18">
        <f t="shared" si="129"/>
        <v>27.414097926914764</v>
      </c>
      <c r="R90" s="39"/>
      <c r="S90" s="35"/>
      <c r="T90" s="31"/>
      <c r="U90" s="31"/>
      <c r="V90" s="3"/>
      <c r="W90" s="3">
        <f t="shared" si="130"/>
        <v>0</v>
      </c>
      <c r="X90" s="3">
        <f t="shared" si="130"/>
        <v>0</v>
      </c>
      <c r="Y90" s="3">
        <f t="shared" si="130"/>
        <v>0</v>
      </c>
      <c r="Z90" s="18"/>
      <c r="AA90" s="18">
        <f t="shared" si="131"/>
        <v>27.414097926914764</v>
      </c>
      <c r="AB90" s="39"/>
      <c r="AC90" s="35"/>
      <c r="AD90" s="31"/>
      <c r="AE90" s="31"/>
      <c r="AF90" s="3"/>
      <c r="AG90" s="3">
        <f t="shared" si="132"/>
        <v>0</v>
      </c>
      <c r="AH90" s="3">
        <f t="shared" si="132"/>
        <v>0</v>
      </c>
      <c r="AI90" s="3">
        <f t="shared" si="132"/>
        <v>0</v>
      </c>
      <c r="AJ90" s="18"/>
      <c r="AK90" s="18">
        <f t="shared" si="133"/>
        <v>27.414097926914764</v>
      </c>
      <c r="AL90" s="39"/>
      <c r="AM90" s="35"/>
      <c r="AN90" s="31"/>
      <c r="AO90" s="31"/>
      <c r="AP90" s="3"/>
      <c r="AQ90" s="3">
        <f t="shared" si="134"/>
        <v>0</v>
      </c>
      <c r="AR90" s="3">
        <f t="shared" si="134"/>
        <v>0</v>
      </c>
      <c r="AS90" s="3">
        <f t="shared" si="134"/>
        <v>0</v>
      </c>
      <c r="AT90" s="18"/>
      <c r="AU90" s="18">
        <f t="shared" si="135"/>
        <v>27.414097926914764</v>
      </c>
      <c r="AV90" s="39"/>
      <c r="AW90" s="35"/>
      <c r="AX90" s="31"/>
      <c r="AY90" s="31"/>
      <c r="AZ90" s="3"/>
      <c r="BA90" s="3">
        <f t="shared" si="136"/>
        <v>0</v>
      </c>
      <c r="BB90" s="3">
        <f t="shared" si="136"/>
        <v>0</v>
      </c>
      <c r="BC90" s="3">
        <f t="shared" si="136"/>
        <v>0</v>
      </c>
      <c r="BD90" s="18"/>
      <c r="BE90" s="18">
        <f t="shared" si="137"/>
        <v>27.414097926914764</v>
      </c>
      <c r="BF90" s="39"/>
      <c r="BG90" s="35"/>
      <c r="BH90" s="31"/>
      <c r="BI90" s="31"/>
      <c r="BJ90" s="3"/>
      <c r="BK90" s="3">
        <f t="shared" si="138"/>
        <v>0</v>
      </c>
      <c r="BL90" s="3">
        <f t="shared" si="138"/>
        <v>0</v>
      </c>
      <c r="BM90" s="3">
        <f t="shared" si="138"/>
        <v>0</v>
      </c>
      <c r="BN90" s="18"/>
      <c r="BO90" s="18">
        <f t="shared" si="139"/>
        <v>27.414097926914764</v>
      </c>
      <c r="BP90" s="39"/>
      <c r="BQ90" s="35"/>
      <c r="BR90" s="31"/>
      <c r="BS90" s="31"/>
      <c r="BT90" s="3"/>
      <c r="BU90" s="3">
        <f t="shared" si="140"/>
        <v>0</v>
      </c>
      <c r="BV90" s="3">
        <f t="shared" si="140"/>
        <v>0</v>
      </c>
      <c r="BW90" s="3">
        <f t="shared" si="140"/>
        <v>0</v>
      </c>
      <c r="BX90" s="18"/>
      <c r="BY90" s="18">
        <f t="shared" si="141"/>
        <v>27.414097926914764</v>
      </c>
      <c r="BZ90" s="39"/>
    </row>
    <row r="91" spans="5:78" ht="20" customHeight="1" x14ac:dyDescent="0.2">
      <c r="E91" s="29">
        <v>44</v>
      </c>
      <c r="F91" s="22">
        <f t="shared" si="142"/>
        <v>0.87460000000000004</v>
      </c>
      <c r="G91" s="22">
        <f t="shared" si="126"/>
        <v>7.7916350481770413</v>
      </c>
      <c r="H91" s="46">
        <f t="shared" si="127"/>
        <v>78221.267605633795</v>
      </c>
      <c r="I91" s="35"/>
      <c r="J91" s="31"/>
      <c r="K91" s="31"/>
      <c r="L91" s="3"/>
      <c r="M91" s="3">
        <f t="shared" si="128"/>
        <v>0</v>
      </c>
      <c r="N91" s="3">
        <f t="shared" si="128"/>
        <v>0</v>
      </c>
      <c r="O91" s="3">
        <f t="shared" si="128"/>
        <v>0</v>
      </c>
      <c r="P91" s="18"/>
      <c r="Q91" s="18">
        <f t="shared" si="129"/>
        <v>31.547666251718361</v>
      </c>
      <c r="R91" s="39"/>
      <c r="S91" s="35"/>
      <c r="T91" s="31"/>
      <c r="U91" s="31"/>
      <c r="V91" s="3"/>
      <c r="W91" s="3">
        <f t="shared" si="130"/>
        <v>0</v>
      </c>
      <c r="X91" s="3">
        <f t="shared" si="130"/>
        <v>0</v>
      </c>
      <c r="Y91" s="3">
        <f t="shared" si="130"/>
        <v>0</v>
      </c>
      <c r="Z91" s="18"/>
      <c r="AA91" s="18">
        <f t="shared" si="131"/>
        <v>31.547666251718361</v>
      </c>
      <c r="AB91" s="39"/>
      <c r="AC91" s="35"/>
      <c r="AD91" s="31"/>
      <c r="AE91" s="31"/>
      <c r="AF91" s="3"/>
      <c r="AG91" s="3">
        <f t="shared" si="132"/>
        <v>0</v>
      </c>
      <c r="AH91" s="3">
        <f t="shared" si="132"/>
        <v>0</v>
      </c>
      <c r="AI91" s="3">
        <f t="shared" si="132"/>
        <v>0</v>
      </c>
      <c r="AJ91" s="18"/>
      <c r="AK91" s="18">
        <f t="shared" si="133"/>
        <v>31.547666251718361</v>
      </c>
      <c r="AL91" s="39"/>
      <c r="AM91" s="35"/>
      <c r="AN91" s="31"/>
      <c r="AO91" s="31"/>
      <c r="AP91" s="3"/>
      <c r="AQ91" s="3">
        <f t="shared" si="134"/>
        <v>0</v>
      </c>
      <c r="AR91" s="3">
        <f t="shared" si="134"/>
        <v>0</v>
      </c>
      <c r="AS91" s="3">
        <f t="shared" si="134"/>
        <v>0</v>
      </c>
      <c r="AT91" s="18"/>
      <c r="AU91" s="18">
        <f t="shared" si="135"/>
        <v>31.547666251718361</v>
      </c>
      <c r="AV91" s="39"/>
      <c r="AW91" s="35"/>
      <c r="AX91" s="31"/>
      <c r="AY91" s="31"/>
      <c r="AZ91" s="3"/>
      <c r="BA91" s="3">
        <f t="shared" si="136"/>
        <v>0</v>
      </c>
      <c r="BB91" s="3">
        <f t="shared" si="136"/>
        <v>0</v>
      </c>
      <c r="BC91" s="3">
        <f t="shared" si="136"/>
        <v>0</v>
      </c>
      <c r="BD91" s="18"/>
      <c r="BE91" s="18">
        <f t="shared" si="137"/>
        <v>31.547666251718361</v>
      </c>
      <c r="BF91" s="39"/>
      <c r="BG91" s="35"/>
      <c r="BH91" s="31"/>
      <c r="BI91" s="31"/>
      <c r="BJ91" s="3"/>
      <c r="BK91" s="3">
        <f t="shared" si="138"/>
        <v>0</v>
      </c>
      <c r="BL91" s="3">
        <f t="shared" si="138"/>
        <v>0</v>
      </c>
      <c r="BM91" s="3">
        <f t="shared" si="138"/>
        <v>0</v>
      </c>
      <c r="BN91" s="18"/>
      <c r="BO91" s="18">
        <f t="shared" si="139"/>
        <v>31.547666251718361</v>
      </c>
      <c r="BP91" s="39"/>
      <c r="BQ91" s="35"/>
      <c r="BR91" s="31"/>
      <c r="BS91" s="31"/>
      <c r="BT91" s="3"/>
      <c r="BU91" s="3">
        <f t="shared" si="140"/>
        <v>0</v>
      </c>
      <c r="BV91" s="3">
        <f t="shared" si="140"/>
        <v>0</v>
      </c>
      <c r="BW91" s="3">
        <f t="shared" si="140"/>
        <v>0</v>
      </c>
      <c r="BX91" s="18"/>
      <c r="BY91" s="18">
        <f t="shared" si="141"/>
        <v>31.547666251718361</v>
      </c>
      <c r="BZ91" s="39"/>
    </row>
    <row r="92" spans="5:78" ht="20" customHeight="1" x14ac:dyDescent="0.2">
      <c r="E92" s="29">
        <v>46</v>
      </c>
      <c r="F92" s="22">
        <f t="shared" si="142"/>
        <v>0.91460000000000008</v>
      </c>
      <c r="G92" s="22">
        <f t="shared" si="126"/>
        <v>8.1479869826923412</v>
      </c>
      <c r="H92" s="46">
        <f t="shared" si="127"/>
        <v>81798.732394366205</v>
      </c>
      <c r="I92" s="35"/>
      <c r="J92" s="31"/>
      <c r="K92" s="31"/>
      <c r="L92" s="3"/>
      <c r="M92" s="3">
        <f t="shared" si="128"/>
        <v>0</v>
      </c>
      <c r="N92" s="3">
        <f t="shared" si="128"/>
        <v>0</v>
      </c>
      <c r="O92" s="3">
        <f t="shared" si="128"/>
        <v>0</v>
      </c>
      <c r="P92" s="18"/>
      <c r="Q92" s="18">
        <f t="shared" si="129"/>
        <v>36.077165592853675</v>
      </c>
      <c r="R92" s="39"/>
      <c r="S92" s="35"/>
      <c r="T92" s="31"/>
      <c r="U92" s="31"/>
      <c r="V92" s="3"/>
      <c r="W92" s="3">
        <f t="shared" si="130"/>
        <v>0</v>
      </c>
      <c r="X92" s="3">
        <f t="shared" si="130"/>
        <v>0</v>
      </c>
      <c r="Y92" s="3">
        <f t="shared" si="130"/>
        <v>0</v>
      </c>
      <c r="Z92" s="18"/>
      <c r="AA92" s="18">
        <f t="shared" si="131"/>
        <v>36.077165592853675</v>
      </c>
      <c r="AB92" s="39"/>
      <c r="AC92" s="35"/>
      <c r="AD92" s="31"/>
      <c r="AE92" s="31"/>
      <c r="AF92" s="3"/>
      <c r="AG92" s="3">
        <f t="shared" si="132"/>
        <v>0</v>
      </c>
      <c r="AH92" s="3">
        <f t="shared" si="132"/>
        <v>0</v>
      </c>
      <c r="AI92" s="3">
        <f t="shared" si="132"/>
        <v>0</v>
      </c>
      <c r="AJ92" s="18"/>
      <c r="AK92" s="18">
        <f t="shared" si="133"/>
        <v>36.077165592853675</v>
      </c>
      <c r="AL92" s="39"/>
      <c r="AM92" s="35"/>
      <c r="AN92" s="31"/>
      <c r="AO92" s="31"/>
      <c r="AP92" s="3"/>
      <c r="AQ92" s="3">
        <f t="shared" si="134"/>
        <v>0</v>
      </c>
      <c r="AR92" s="3">
        <f t="shared" si="134"/>
        <v>0</v>
      </c>
      <c r="AS92" s="3">
        <f t="shared" si="134"/>
        <v>0</v>
      </c>
      <c r="AT92" s="18"/>
      <c r="AU92" s="18">
        <f t="shared" si="135"/>
        <v>36.077165592853675</v>
      </c>
      <c r="AV92" s="39"/>
      <c r="AW92" s="35"/>
      <c r="AX92" s="31"/>
      <c r="AY92" s="31"/>
      <c r="AZ92" s="3"/>
      <c r="BA92" s="3">
        <f t="shared" si="136"/>
        <v>0</v>
      </c>
      <c r="BB92" s="3">
        <f t="shared" si="136"/>
        <v>0</v>
      </c>
      <c r="BC92" s="3">
        <f t="shared" si="136"/>
        <v>0</v>
      </c>
      <c r="BD92" s="18"/>
      <c r="BE92" s="18">
        <f t="shared" si="137"/>
        <v>36.077165592853675</v>
      </c>
      <c r="BF92" s="39"/>
      <c r="BG92" s="35"/>
      <c r="BH92" s="31"/>
      <c r="BI92" s="31"/>
      <c r="BJ92" s="3"/>
      <c r="BK92" s="3">
        <f t="shared" si="138"/>
        <v>0</v>
      </c>
      <c r="BL92" s="3">
        <f t="shared" si="138"/>
        <v>0</v>
      </c>
      <c r="BM92" s="3">
        <f t="shared" si="138"/>
        <v>0</v>
      </c>
      <c r="BN92" s="18"/>
      <c r="BO92" s="18">
        <f t="shared" si="139"/>
        <v>36.077165592853675</v>
      </c>
      <c r="BP92" s="39"/>
      <c r="BQ92" s="35"/>
      <c r="BR92" s="31"/>
      <c r="BS92" s="31"/>
      <c r="BT92" s="3"/>
      <c r="BU92" s="3">
        <f t="shared" si="140"/>
        <v>0</v>
      </c>
      <c r="BV92" s="3">
        <f t="shared" si="140"/>
        <v>0</v>
      </c>
      <c r="BW92" s="3">
        <f t="shared" si="140"/>
        <v>0</v>
      </c>
      <c r="BX92" s="18"/>
      <c r="BY92" s="18">
        <f t="shared" si="141"/>
        <v>36.077165592853675</v>
      </c>
      <c r="BZ92" s="39"/>
    </row>
    <row r="93" spans="5:78" ht="20" customHeight="1" x14ac:dyDescent="0.2">
      <c r="E93" s="29">
        <v>48</v>
      </c>
      <c r="F93" s="22">
        <f t="shared" si="142"/>
        <v>0.9546</v>
      </c>
      <c r="G93" s="22">
        <f t="shared" si="126"/>
        <v>8.504338917207642</v>
      </c>
      <c r="H93" s="46">
        <f t="shared" si="127"/>
        <v>85376.1971830986</v>
      </c>
      <c r="I93" s="35"/>
      <c r="J93" s="31"/>
      <c r="K93" s="31"/>
      <c r="L93" s="3"/>
      <c r="M93" s="3">
        <f t="shared" si="128"/>
        <v>0</v>
      </c>
      <c r="N93" s="3">
        <f t="shared" si="128"/>
        <v>0</v>
      </c>
      <c r="O93" s="3">
        <f t="shared" si="128"/>
        <v>0</v>
      </c>
      <c r="P93" s="18"/>
      <c r="Q93" s="18">
        <f t="shared" si="129"/>
        <v>41.020703931858833</v>
      </c>
      <c r="R93" s="39"/>
      <c r="S93" s="35"/>
      <c r="T93" s="31"/>
      <c r="U93" s="31"/>
      <c r="V93" s="3"/>
      <c r="W93" s="3">
        <f t="shared" si="130"/>
        <v>0</v>
      </c>
      <c r="X93" s="3">
        <f t="shared" si="130"/>
        <v>0</v>
      </c>
      <c r="Y93" s="3">
        <f t="shared" si="130"/>
        <v>0</v>
      </c>
      <c r="Z93" s="18"/>
      <c r="AA93" s="18">
        <f t="shared" si="131"/>
        <v>41.020703931858833</v>
      </c>
      <c r="AB93" s="39"/>
      <c r="AC93" s="35"/>
      <c r="AD93" s="31"/>
      <c r="AE93" s="31"/>
      <c r="AF93" s="3"/>
      <c r="AG93" s="3">
        <f t="shared" si="132"/>
        <v>0</v>
      </c>
      <c r="AH93" s="3">
        <f t="shared" si="132"/>
        <v>0</v>
      </c>
      <c r="AI93" s="3">
        <f t="shared" si="132"/>
        <v>0</v>
      </c>
      <c r="AJ93" s="18"/>
      <c r="AK93" s="18">
        <f t="shared" si="133"/>
        <v>41.020703931858833</v>
      </c>
      <c r="AL93" s="39"/>
      <c r="AM93" s="35"/>
      <c r="AN93" s="31"/>
      <c r="AO93" s="31"/>
      <c r="AP93" s="3"/>
      <c r="AQ93" s="3">
        <f t="shared" si="134"/>
        <v>0</v>
      </c>
      <c r="AR93" s="3">
        <f t="shared" si="134"/>
        <v>0</v>
      </c>
      <c r="AS93" s="3">
        <f t="shared" si="134"/>
        <v>0</v>
      </c>
      <c r="AT93" s="18"/>
      <c r="AU93" s="18">
        <f t="shared" si="135"/>
        <v>41.020703931858833</v>
      </c>
      <c r="AV93" s="39"/>
      <c r="AW93" s="35"/>
      <c r="AX93" s="31"/>
      <c r="AY93" s="31"/>
      <c r="AZ93" s="3"/>
      <c r="BA93" s="3">
        <f t="shared" si="136"/>
        <v>0</v>
      </c>
      <c r="BB93" s="3">
        <f t="shared" si="136"/>
        <v>0</v>
      </c>
      <c r="BC93" s="3">
        <f t="shared" si="136"/>
        <v>0</v>
      </c>
      <c r="BD93" s="18"/>
      <c r="BE93" s="18">
        <f t="shared" si="137"/>
        <v>41.020703931858833</v>
      </c>
      <c r="BF93" s="39"/>
      <c r="BG93" s="35"/>
      <c r="BH93" s="31"/>
      <c r="BI93" s="31"/>
      <c r="BJ93" s="3"/>
      <c r="BK93" s="3">
        <f t="shared" si="138"/>
        <v>0</v>
      </c>
      <c r="BL93" s="3">
        <f t="shared" si="138"/>
        <v>0</v>
      </c>
      <c r="BM93" s="3">
        <f t="shared" si="138"/>
        <v>0</v>
      </c>
      <c r="BN93" s="18"/>
      <c r="BO93" s="18">
        <f t="shared" si="139"/>
        <v>41.020703931858833</v>
      </c>
      <c r="BP93" s="39"/>
      <c r="BQ93" s="35"/>
      <c r="BR93" s="31"/>
      <c r="BS93" s="31"/>
      <c r="BT93" s="3"/>
      <c r="BU93" s="3">
        <f t="shared" si="140"/>
        <v>0</v>
      </c>
      <c r="BV93" s="3">
        <f t="shared" si="140"/>
        <v>0</v>
      </c>
      <c r="BW93" s="3">
        <f t="shared" si="140"/>
        <v>0</v>
      </c>
      <c r="BX93" s="18"/>
      <c r="BY93" s="18">
        <f t="shared" si="141"/>
        <v>41.020703931858833</v>
      </c>
      <c r="BZ93" s="39"/>
    </row>
    <row r="94" spans="5:78" ht="20" customHeight="1" x14ac:dyDescent="0.2">
      <c r="E94" s="29">
        <v>50</v>
      </c>
      <c r="F94" s="22">
        <f t="shared" si="142"/>
        <v>0.99460000000000004</v>
      </c>
      <c r="G94" s="22">
        <f t="shared" si="126"/>
        <v>8.860690851722941</v>
      </c>
      <c r="H94" s="46">
        <f t="shared" si="127"/>
        <v>88953.661971830996</v>
      </c>
      <c r="I94" s="36"/>
      <c r="J94" s="32"/>
      <c r="K94" s="32"/>
      <c r="L94" s="3"/>
      <c r="M94" s="3">
        <f t="shared" ref="M94:O102" si="143">M20+M59</f>
        <v>0</v>
      </c>
      <c r="N94" s="3">
        <f t="shared" si="143"/>
        <v>0</v>
      </c>
      <c r="O94" s="3">
        <f t="shared" si="143"/>
        <v>0</v>
      </c>
      <c r="P94" s="18"/>
      <c r="Q94" s="18">
        <f t="shared" si="129"/>
        <v>46.396389250272016</v>
      </c>
      <c r="R94" s="39"/>
      <c r="S94" s="36"/>
      <c r="T94" s="32"/>
      <c r="U94" s="32"/>
      <c r="V94" s="3"/>
      <c r="W94" s="3">
        <f t="shared" ref="W94:Y102" si="144">W20+W59</f>
        <v>0</v>
      </c>
      <c r="X94" s="3">
        <f t="shared" si="144"/>
        <v>0</v>
      </c>
      <c r="Y94" s="3">
        <f t="shared" si="144"/>
        <v>0</v>
      </c>
      <c r="Z94" s="18"/>
      <c r="AA94" s="18">
        <f t="shared" si="131"/>
        <v>46.396389250272016</v>
      </c>
      <c r="AB94" s="39"/>
      <c r="AC94" s="36"/>
      <c r="AD94" s="32"/>
      <c r="AE94" s="32"/>
      <c r="AF94" s="3"/>
      <c r="AG94" s="3">
        <f t="shared" ref="AG94:AI102" si="145">AG20+AG59</f>
        <v>0</v>
      </c>
      <c r="AH94" s="3">
        <f t="shared" si="145"/>
        <v>0</v>
      </c>
      <c r="AI94" s="3">
        <f t="shared" si="145"/>
        <v>0</v>
      </c>
      <c r="AJ94" s="18"/>
      <c r="AK94" s="18">
        <f t="shared" si="133"/>
        <v>46.396389250272016</v>
      </c>
      <c r="AL94" s="39"/>
      <c r="AM94" s="35"/>
      <c r="AN94" s="31"/>
      <c r="AO94" s="31"/>
      <c r="AP94" s="3"/>
      <c r="AQ94" s="3">
        <f t="shared" ref="AQ94:AS102" si="146">AQ20+AQ59</f>
        <v>0</v>
      </c>
      <c r="AR94" s="3">
        <f t="shared" si="146"/>
        <v>0</v>
      </c>
      <c r="AS94" s="3">
        <f t="shared" si="146"/>
        <v>0</v>
      </c>
      <c r="AT94" s="18"/>
      <c r="AU94" s="18">
        <f t="shared" si="135"/>
        <v>46.396389250272016</v>
      </c>
      <c r="AV94" s="39"/>
      <c r="AW94" s="36"/>
      <c r="AX94" s="32"/>
      <c r="AY94" s="32"/>
      <c r="AZ94" s="3"/>
      <c r="BA94" s="3">
        <f t="shared" ref="BA94:BC102" si="147">BA20+BA59</f>
        <v>0</v>
      </c>
      <c r="BB94" s="3">
        <f t="shared" si="147"/>
        <v>0</v>
      </c>
      <c r="BC94" s="3">
        <f t="shared" si="147"/>
        <v>0</v>
      </c>
      <c r="BD94" s="18"/>
      <c r="BE94" s="18">
        <f t="shared" si="137"/>
        <v>46.396389250272016</v>
      </c>
      <c r="BF94" s="39"/>
      <c r="BG94" s="36"/>
      <c r="BH94" s="32"/>
      <c r="BI94" s="32"/>
      <c r="BJ94" s="3"/>
      <c r="BK94" s="3">
        <f t="shared" ref="BK94:BM102" si="148">BK20+BK59</f>
        <v>0</v>
      </c>
      <c r="BL94" s="3">
        <f t="shared" si="148"/>
        <v>0</v>
      </c>
      <c r="BM94" s="3">
        <f t="shared" si="148"/>
        <v>0</v>
      </c>
      <c r="BN94" s="18"/>
      <c r="BO94" s="18">
        <f t="shared" si="139"/>
        <v>46.396389250272016</v>
      </c>
      <c r="BP94" s="39"/>
      <c r="BQ94" s="36"/>
      <c r="BR94" s="32"/>
      <c r="BS94" s="32"/>
      <c r="BT94" s="3"/>
      <c r="BU94" s="3">
        <f t="shared" ref="BU94:BW102" si="149">BU20+BU59</f>
        <v>0</v>
      </c>
      <c r="BV94" s="3">
        <f t="shared" si="149"/>
        <v>0</v>
      </c>
      <c r="BW94" s="3">
        <f t="shared" si="149"/>
        <v>0</v>
      </c>
      <c r="BX94" s="18"/>
      <c r="BY94" s="18">
        <f t="shared" si="141"/>
        <v>46.396389250272016</v>
      </c>
      <c r="BZ94" s="39"/>
    </row>
    <row r="95" spans="5:78" ht="20" customHeight="1" x14ac:dyDescent="0.2">
      <c r="E95" s="29">
        <v>52</v>
      </c>
      <c r="F95" s="22">
        <f t="shared" si="142"/>
        <v>1.0346</v>
      </c>
      <c r="G95" s="22">
        <f t="shared" si="126"/>
        <v>9.2170427862382418</v>
      </c>
      <c r="H95" s="46">
        <f t="shared" si="127"/>
        <v>92531.126760563377</v>
      </c>
      <c r="I95" s="36"/>
      <c r="J95" s="32"/>
      <c r="K95" s="32"/>
      <c r="L95" s="3"/>
      <c r="M95" s="3">
        <f t="shared" si="143"/>
        <v>0</v>
      </c>
      <c r="N95" s="3">
        <f t="shared" si="143"/>
        <v>0</v>
      </c>
      <c r="O95" s="3">
        <f t="shared" si="143"/>
        <v>0</v>
      </c>
      <c r="P95" s="18"/>
      <c r="Q95" s="18">
        <f t="shared" si="129"/>
        <v>52.222329529631359</v>
      </c>
      <c r="R95" s="39"/>
      <c r="S95" s="36"/>
      <c r="T95" s="32"/>
      <c r="U95" s="32"/>
      <c r="V95" s="3"/>
      <c r="W95" s="3">
        <f t="shared" si="144"/>
        <v>0</v>
      </c>
      <c r="X95" s="3">
        <f t="shared" si="144"/>
        <v>0</v>
      </c>
      <c r="Y95" s="3">
        <f t="shared" si="144"/>
        <v>0</v>
      </c>
      <c r="Z95" s="18"/>
      <c r="AA95" s="18">
        <f t="shared" si="131"/>
        <v>52.222329529631359</v>
      </c>
      <c r="AB95" s="39"/>
      <c r="AC95" s="36"/>
      <c r="AD95" s="32"/>
      <c r="AE95" s="32"/>
      <c r="AF95" s="3"/>
      <c r="AG95" s="3">
        <f t="shared" si="145"/>
        <v>0</v>
      </c>
      <c r="AH95" s="3">
        <f t="shared" si="145"/>
        <v>0</v>
      </c>
      <c r="AI95" s="3">
        <f t="shared" si="145"/>
        <v>0</v>
      </c>
      <c r="AJ95" s="18"/>
      <c r="AK95" s="18">
        <f t="shared" si="133"/>
        <v>52.222329529631359</v>
      </c>
      <c r="AL95" s="39"/>
      <c r="AM95" s="36"/>
      <c r="AN95" s="32"/>
      <c r="AO95" s="32"/>
      <c r="AP95" s="3"/>
      <c r="AQ95" s="3">
        <f t="shared" si="146"/>
        <v>0</v>
      </c>
      <c r="AR95" s="3">
        <f t="shared" si="146"/>
        <v>0</v>
      </c>
      <c r="AS95" s="3">
        <f t="shared" si="146"/>
        <v>0</v>
      </c>
      <c r="AT95" s="18"/>
      <c r="AU95" s="18">
        <f t="shared" si="135"/>
        <v>52.222329529631359</v>
      </c>
      <c r="AV95" s="39"/>
      <c r="AW95" s="36"/>
      <c r="AX95" s="32"/>
      <c r="AY95" s="32"/>
      <c r="AZ95" s="3"/>
      <c r="BA95" s="3">
        <f t="shared" si="147"/>
        <v>0</v>
      </c>
      <c r="BB95" s="3">
        <f t="shared" si="147"/>
        <v>0</v>
      </c>
      <c r="BC95" s="3">
        <f t="shared" si="147"/>
        <v>0</v>
      </c>
      <c r="BD95" s="18"/>
      <c r="BE95" s="18">
        <f t="shared" si="137"/>
        <v>52.222329529631359</v>
      </c>
      <c r="BF95" s="39"/>
      <c r="BG95" s="36"/>
      <c r="BH95" s="32"/>
      <c r="BI95" s="32"/>
      <c r="BJ95" s="3"/>
      <c r="BK95" s="3">
        <f t="shared" si="148"/>
        <v>0</v>
      </c>
      <c r="BL95" s="3">
        <f t="shared" si="148"/>
        <v>0</v>
      </c>
      <c r="BM95" s="3">
        <f t="shared" si="148"/>
        <v>0</v>
      </c>
      <c r="BN95" s="18"/>
      <c r="BO95" s="18">
        <f t="shared" si="139"/>
        <v>52.222329529631359</v>
      </c>
      <c r="BP95" s="39"/>
      <c r="BQ95" s="36"/>
      <c r="BR95" s="32"/>
      <c r="BS95" s="32"/>
      <c r="BT95" s="3"/>
      <c r="BU95" s="3">
        <f t="shared" si="149"/>
        <v>0</v>
      </c>
      <c r="BV95" s="3">
        <f t="shared" si="149"/>
        <v>0</v>
      </c>
      <c r="BW95" s="3">
        <f t="shared" si="149"/>
        <v>0</v>
      </c>
      <c r="BX95" s="18"/>
      <c r="BY95" s="18">
        <f t="shared" si="141"/>
        <v>52.222329529631359</v>
      </c>
      <c r="BZ95" s="39"/>
    </row>
    <row r="96" spans="5:78" ht="20" customHeight="1" x14ac:dyDescent="0.2">
      <c r="E96" s="29">
        <v>54</v>
      </c>
      <c r="F96" s="22">
        <f t="shared" si="142"/>
        <v>1.0746</v>
      </c>
      <c r="G96" s="22">
        <f t="shared" si="126"/>
        <v>9.5733947207535426</v>
      </c>
      <c r="H96" s="46">
        <f t="shared" si="127"/>
        <v>96108.591549295772</v>
      </c>
      <c r="I96" s="35"/>
      <c r="J96" s="31"/>
      <c r="K96" s="32"/>
      <c r="L96" s="3"/>
      <c r="M96" s="3">
        <f t="shared" si="143"/>
        <v>0</v>
      </c>
      <c r="N96" s="3">
        <f t="shared" si="143"/>
        <v>0</v>
      </c>
      <c r="O96" s="3">
        <f t="shared" si="143"/>
        <v>0</v>
      </c>
      <c r="P96" s="18"/>
      <c r="Q96" s="18">
        <f t="shared" si="129"/>
        <v>58.516632751475044</v>
      </c>
      <c r="R96" s="39"/>
      <c r="S96" s="35"/>
      <c r="T96" s="31"/>
      <c r="U96" s="32"/>
      <c r="V96" s="3"/>
      <c r="W96" s="3">
        <f t="shared" si="144"/>
        <v>0</v>
      </c>
      <c r="X96" s="3">
        <f t="shared" si="144"/>
        <v>0</v>
      </c>
      <c r="Y96" s="3">
        <f t="shared" si="144"/>
        <v>0</v>
      </c>
      <c r="Z96" s="18"/>
      <c r="AA96" s="18">
        <f t="shared" si="131"/>
        <v>58.516632751475044</v>
      </c>
      <c r="AB96" s="39"/>
      <c r="AC96" s="35"/>
      <c r="AD96" s="31"/>
      <c r="AE96" s="32"/>
      <c r="AF96" s="3"/>
      <c r="AG96" s="3">
        <f t="shared" si="145"/>
        <v>0</v>
      </c>
      <c r="AH96" s="3">
        <f t="shared" si="145"/>
        <v>0</v>
      </c>
      <c r="AI96" s="3">
        <f t="shared" si="145"/>
        <v>0</v>
      </c>
      <c r="AJ96" s="18"/>
      <c r="AK96" s="18">
        <f t="shared" si="133"/>
        <v>58.516632751475044</v>
      </c>
      <c r="AL96" s="39"/>
      <c r="AM96" s="36"/>
      <c r="AN96" s="32"/>
      <c r="AO96" s="32"/>
      <c r="AP96" s="3"/>
      <c r="AQ96" s="3">
        <f t="shared" si="146"/>
        <v>0</v>
      </c>
      <c r="AR96" s="3">
        <f t="shared" si="146"/>
        <v>0</v>
      </c>
      <c r="AS96" s="3">
        <f t="shared" si="146"/>
        <v>0</v>
      </c>
      <c r="AT96" s="18"/>
      <c r="AU96" s="18">
        <f t="shared" si="135"/>
        <v>58.516632751475044</v>
      </c>
      <c r="AV96" s="39"/>
      <c r="AW96" s="35"/>
      <c r="AX96" s="31"/>
      <c r="AY96" s="32"/>
      <c r="AZ96" s="3"/>
      <c r="BA96" s="3">
        <f t="shared" si="147"/>
        <v>0</v>
      </c>
      <c r="BB96" s="3">
        <f t="shared" si="147"/>
        <v>0</v>
      </c>
      <c r="BC96" s="3">
        <f t="shared" si="147"/>
        <v>0</v>
      </c>
      <c r="BD96" s="18"/>
      <c r="BE96" s="18">
        <f t="shared" si="137"/>
        <v>58.516632751475044</v>
      </c>
      <c r="BF96" s="39"/>
      <c r="BG96" s="35"/>
      <c r="BH96" s="31"/>
      <c r="BI96" s="32"/>
      <c r="BJ96" s="3"/>
      <c r="BK96" s="3">
        <f t="shared" si="148"/>
        <v>0</v>
      </c>
      <c r="BL96" s="3">
        <f t="shared" si="148"/>
        <v>0</v>
      </c>
      <c r="BM96" s="3">
        <f t="shared" si="148"/>
        <v>0</v>
      </c>
      <c r="BN96" s="18"/>
      <c r="BO96" s="18">
        <f t="shared" si="139"/>
        <v>58.516632751475044</v>
      </c>
      <c r="BP96" s="39"/>
      <c r="BQ96" s="35"/>
      <c r="BR96" s="31"/>
      <c r="BS96" s="32"/>
      <c r="BT96" s="3"/>
      <c r="BU96" s="3">
        <f t="shared" si="149"/>
        <v>0</v>
      </c>
      <c r="BV96" s="3">
        <f t="shared" si="149"/>
        <v>0</v>
      </c>
      <c r="BW96" s="3">
        <f t="shared" si="149"/>
        <v>0</v>
      </c>
      <c r="BX96" s="18"/>
      <c r="BY96" s="18">
        <f t="shared" si="141"/>
        <v>58.516632751475044</v>
      </c>
      <c r="BZ96" s="39"/>
    </row>
    <row r="97" spans="5:78" ht="20" customHeight="1" x14ac:dyDescent="0.2">
      <c r="E97" s="29">
        <v>56</v>
      </c>
      <c r="F97" s="22">
        <f t="shared" si="142"/>
        <v>1.1146</v>
      </c>
      <c r="G97" s="23">
        <f t="shared" si="126"/>
        <v>9.9297466552688434</v>
      </c>
      <c r="H97" s="47">
        <f t="shared" si="127"/>
        <v>99686.056338028182</v>
      </c>
      <c r="I97" s="36"/>
      <c r="J97" s="32"/>
      <c r="K97" s="32"/>
      <c r="L97" s="3"/>
      <c r="M97" s="3">
        <f t="shared" si="143"/>
        <v>0</v>
      </c>
      <c r="N97" s="3">
        <f t="shared" si="143"/>
        <v>0</v>
      </c>
      <c r="O97" s="3">
        <f t="shared" si="143"/>
        <v>0</v>
      </c>
      <c r="P97" s="18"/>
      <c r="Q97" s="18">
        <f t="shared" si="129"/>
        <v>65.29740689734119</v>
      </c>
      <c r="R97" s="39"/>
      <c r="S97" s="36"/>
      <c r="T97" s="32"/>
      <c r="U97" s="32"/>
      <c r="V97" s="3"/>
      <c r="W97" s="3">
        <f t="shared" si="144"/>
        <v>0</v>
      </c>
      <c r="X97" s="3">
        <f t="shared" si="144"/>
        <v>0</v>
      </c>
      <c r="Y97" s="3">
        <f t="shared" si="144"/>
        <v>0</v>
      </c>
      <c r="Z97" s="18"/>
      <c r="AA97" s="18">
        <f t="shared" si="131"/>
        <v>65.29740689734119</v>
      </c>
      <c r="AB97" s="39"/>
      <c r="AC97" s="36"/>
      <c r="AD97" s="32"/>
      <c r="AE97" s="32"/>
      <c r="AF97" s="3"/>
      <c r="AG97" s="3">
        <f t="shared" si="145"/>
        <v>0</v>
      </c>
      <c r="AH97" s="3">
        <f t="shared" si="145"/>
        <v>0</v>
      </c>
      <c r="AI97" s="3">
        <f t="shared" si="145"/>
        <v>0</v>
      </c>
      <c r="AJ97" s="18"/>
      <c r="AK97" s="18">
        <f t="shared" si="133"/>
        <v>65.29740689734119</v>
      </c>
      <c r="AL97" s="39"/>
      <c r="AM97" s="35"/>
      <c r="AN97" s="31"/>
      <c r="AO97" s="32"/>
      <c r="AP97" s="3"/>
      <c r="AQ97" s="3">
        <f t="shared" si="146"/>
        <v>0</v>
      </c>
      <c r="AR97" s="3">
        <f t="shared" si="146"/>
        <v>0</v>
      </c>
      <c r="AS97" s="3">
        <f t="shared" si="146"/>
        <v>0</v>
      </c>
      <c r="AT97" s="18"/>
      <c r="AU97" s="18">
        <f t="shared" si="135"/>
        <v>65.29740689734119</v>
      </c>
      <c r="AV97" s="39"/>
      <c r="AW97" s="36"/>
      <c r="AX97" s="32"/>
      <c r="AY97" s="32"/>
      <c r="AZ97" s="3"/>
      <c r="BA97" s="3">
        <f t="shared" si="147"/>
        <v>0</v>
      </c>
      <c r="BB97" s="3">
        <f t="shared" si="147"/>
        <v>0</v>
      </c>
      <c r="BC97" s="3">
        <f t="shared" si="147"/>
        <v>0</v>
      </c>
      <c r="BD97" s="18"/>
      <c r="BE97" s="18">
        <f t="shared" si="137"/>
        <v>65.29740689734119</v>
      </c>
      <c r="BF97" s="39"/>
      <c r="BG97" s="36"/>
      <c r="BH97" s="32"/>
      <c r="BI97" s="32"/>
      <c r="BJ97" s="3"/>
      <c r="BK97" s="3">
        <f t="shared" si="148"/>
        <v>0</v>
      </c>
      <c r="BL97" s="3">
        <f t="shared" si="148"/>
        <v>0</v>
      </c>
      <c r="BM97" s="3">
        <f t="shared" si="148"/>
        <v>0</v>
      </c>
      <c r="BN97" s="18"/>
      <c r="BO97" s="18">
        <f t="shared" si="139"/>
        <v>65.29740689734119</v>
      </c>
      <c r="BP97" s="39"/>
      <c r="BQ97" s="36"/>
      <c r="BR97" s="32"/>
      <c r="BS97" s="32"/>
      <c r="BT97" s="3"/>
      <c r="BU97" s="3">
        <f t="shared" si="149"/>
        <v>0</v>
      </c>
      <c r="BV97" s="3">
        <f t="shared" si="149"/>
        <v>0</v>
      </c>
      <c r="BW97" s="3">
        <f t="shared" si="149"/>
        <v>0</v>
      </c>
      <c r="BX97" s="18"/>
      <c r="BY97" s="18">
        <f t="shared" si="141"/>
        <v>65.29740689734119</v>
      </c>
      <c r="BZ97" s="39"/>
    </row>
    <row r="98" spans="5:78" ht="20" customHeight="1" x14ac:dyDescent="0.2">
      <c r="E98" s="29">
        <v>58</v>
      </c>
      <c r="F98" s="22">
        <f t="shared" si="142"/>
        <v>1.1545999999999998</v>
      </c>
      <c r="G98" s="23">
        <f t="shared" si="126"/>
        <v>10.286098589784142</v>
      </c>
      <c r="H98" s="47">
        <f t="shared" si="127"/>
        <v>103263.52112676055</v>
      </c>
      <c r="I98" s="37"/>
      <c r="J98" s="33"/>
      <c r="K98" s="33"/>
      <c r="L98" s="3"/>
      <c r="M98" s="3">
        <f t="shared" si="143"/>
        <v>0</v>
      </c>
      <c r="N98" s="3">
        <f t="shared" si="143"/>
        <v>0</v>
      </c>
      <c r="O98" s="3">
        <f t="shared" si="143"/>
        <v>0</v>
      </c>
      <c r="P98" s="18"/>
      <c r="Q98" s="18">
        <f t="shared" si="129"/>
        <v>72.582759948767929</v>
      </c>
      <c r="R98" s="39"/>
      <c r="S98" s="37"/>
      <c r="T98" s="33"/>
      <c r="U98" s="33"/>
      <c r="V98" s="3"/>
      <c r="W98" s="3">
        <f t="shared" si="144"/>
        <v>0</v>
      </c>
      <c r="X98" s="3">
        <f t="shared" si="144"/>
        <v>0</v>
      </c>
      <c r="Y98" s="3">
        <f t="shared" si="144"/>
        <v>0</v>
      </c>
      <c r="Z98" s="18"/>
      <c r="AA98" s="18">
        <f t="shared" si="131"/>
        <v>72.582759948767929</v>
      </c>
      <c r="AB98" s="39"/>
      <c r="AC98" s="37"/>
      <c r="AD98" s="33"/>
      <c r="AE98" s="33"/>
      <c r="AF98" s="3"/>
      <c r="AG98" s="3">
        <f t="shared" si="145"/>
        <v>0</v>
      </c>
      <c r="AH98" s="3">
        <f t="shared" si="145"/>
        <v>0</v>
      </c>
      <c r="AI98" s="3">
        <f t="shared" si="145"/>
        <v>0</v>
      </c>
      <c r="AJ98" s="18"/>
      <c r="AK98" s="18">
        <f t="shared" si="133"/>
        <v>72.582759948767929</v>
      </c>
      <c r="AL98" s="39"/>
      <c r="AM98" s="36"/>
      <c r="AN98" s="32"/>
      <c r="AO98" s="32"/>
      <c r="AP98" s="3"/>
      <c r="AQ98" s="3">
        <f t="shared" si="146"/>
        <v>0</v>
      </c>
      <c r="AR98" s="3">
        <f t="shared" si="146"/>
        <v>0</v>
      </c>
      <c r="AS98" s="3">
        <f t="shared" si="146"/>
        <v>0</v>
      </c>
      <c r="AT98" s="18"/>
      <c r="AU98" s="18">
        <f t="shared" si="135"/>
        <v>72.582759948767929</v>
      </c>
      <c r="AV98" s="39"/>
      <c r="AW98" s="37"/>
      <c r="AX98" s="33"/>
      <c r="AY98" s="33"/>
      <c r="AZ98" s="3"/>
      <c r="BA98" s="3">
        <f t="shared" si="147"/>
        <v>0</v>
      </c>
      <c r="BB98" s="3">
        <f t="shared" si="147"/>
        <v>0</v>
      </c>
      <c r="BC98" s="3">
        <f t="shared" si="147"/>
        <v>0</v>
      </c>
      <c r="BD98" s="18"/>
      <c r="BE98" s="18">
        <f t="shared" si="137"/>
        <v>72.582759948767929</v>
      </c>
      <c r="BF98" s="39"/>
      <c r="BG98" s="37"/>
      <c r="BH98" s="33"/>
      <c r="BI98" s="33"/>
      <c r="BJ98" s="3"/>
      <c r="BK98" s="3">
        <f t="shared" si="148"/>
        <v>0</v>
      </c>
      <c r="BL98" s="3">
        <f t="shared" si="148"/>
        <v>0</v>
      </c>
      <c r="BM98" s="3">
        <f t="shared" si="148"/>
        <v>0</v>
      </c>
      <c r="BN98" s="18"/>
      <c r="BO98" s="18">
        <f t="shared" si="139"/>
        <v>72.582759948767929</v>
      </c>
      <c r="BP98" s="39"/>
      <c r="BQ98" s="37"/>
      <c r="BR98" s="33"/>
      <c r="BS98" s="33"/>
      <c r="BT98" s="3"/>
      <c r="BU98" s="3">
        <f t="shared" si="149"/>
        <v>0</v>
      </c>
      <c r="BV98" s="3">
        <f t="shared" si="149"/>
        <v>0</v>
      </c>
      <c r="BW98" s="3">
        <f t="shared" si="149"/>
        <v>0</v>
      </c>
      <c r="BX98" s="18"/>
      <c r="BY98" s="18">
        <f t="shared" si="141"/>
        <v>72.582759948767929</v>
      </c>
      <c r="BZ98" s="39"/>
    </row>
    <row r="99" spans="5:78" ht="20" customHeight="1" x14ac:dyDescent="0.2">
      <c r="E99" s="29">
        <v>60</v>
      </c>
      <c r="F99" s="22">
        <f t="shared" si="142"/>
        <v>1.1945999999999999</v>
      </c>
      <c r="G99" s="23">
        <f t="shared" si="126"/>
        <v>10.642450524299441</v>
      </c>
      <c r="H99" s="47">
        <f t="shared" si="127"/>
        <v>106840.98591549294</v>
      </c>
      <c r="I99" s="37"/>
      <c r="J99" s="33"/>
      <c r="K99" s="33"/>
      <c r="L99" s="3"/>
      <c r="M99" s="3">
        <f t="shared" si="143"/>
        <v>0</v>
      </c>
      <c r="N99" s="3">
        <f t="shared" si="143"/>
        <v>0</v>
      </c>
      <c r="O99" s="3">
        <f t="shared" si="143"/>
        <v>0</v>
      </c>
      <c r="P99" s="18"/>
      <c r="Q99" s="18">
        <f t="shared" si="129"/>
        <v>80.390799887293483</v>
      </c>
      <c r="R99" s="39"/>
      <c r="S99" s="37"/>
      <c r="T99" s="33"/>
      <c r="U99" s="33"/>
      <c r="V99" s="3"/>
      <c r="W99" s="3">
        <f t="shared" si="144"/>
        <v>0</v>
      </c>
      <c r="X99" s="3">
        <f t="shared" si="144"/>
        <v>0</v>
      </c>
      <c r="Y99" s="3">
        <f t="shared" si="144"/>
        <v>0</v>
      </c>
      <c r="Z99" s="18"/>
      <c r="AA99" s="18">
        <f t="shared" si="131"/>
        <v>80.390799887293483</v>
      </c>
      <c r="AB99" s="39"/>
      <c r="AC99" s="37"/>
      <c r="AD99" s="33"/>
      <c r="AE99" s="33"/>
      <c r="AF99" s="3"/>
      <c r="AG99" s="3">
        <f t="shared" si="145"/>
        <v>0</v>
      </c>
      <c r="AH99" s="3">
        <f t="shared" si="145"/>
        <v>0</v>
      </c>
      <c r="AI99" s="3">
        <f t="shared" si="145"/>
        <v>0</v>
      </c>
      <c r="AJ99" s="18"/>
      <c r="AK99" s="18">
        <f t="shared" si="133"/>
        <v>80.390799887293483</v>
      </c>
      <c r="AL99" s="39"/>
      <c r="AM99" s="37"/>
      <c r="AN99" s="33"/>
      <c r="AO99" s="33"/>
      <c r="AP99" s="3"/>
      <c r="AQ99" s="3">
        <f t="shared" si="146"/>
        <v>0</v>
      </c>
      <c r="AR99" s="3">
        <f t="shared" si="146"/>
        <v>0</v>
      </c>
      <c r="AS99" s="3">
        <f t="shared" si="146"/>
        <v>0</v>
      </c>
      <c r="AT99" s="18"/>
      <c r="AU99" s="18">
        <f t="shared" si="135"/>
        <v>80.390799887293483</v>
      </c>
      <c r="AV99" s="39"/>
      <c r="AW99" s="37"/>
      <c r="AX99" s="33"/>
      <c r="AY99" s="33"/>
      <c r="AZ99" s="3"/>
      <c r="BA99" s="3">
        <f t="shared" si="147"/>
        <v>0</v>
      </c>
      <c r="BB99" s="3">
        <f t="shared" si="147"/>
        <v>0</v>
      </c>
      <c r="BC99" s="3">
        <f t="shared" si="147"/>
        <v>0</v>
      </c>
      <c r="BD99" s="18"/>
      <c r="BE99" s="18">
        <f t="shared" si="137"/>
        <v>80.390799887293483</v>
      </c>
      <c r="BF99" s="39"/>
      <c r="BG99" s="37"/>
      <c r="BH99" s="33"/>
      <c r="BI99" s="33"/>
      <c r="BJ99" s="3"/>
      <c r="BK99" s="3">
        <f t="shared" si="148"/>
        <v>0</v>
      </c>
      <c r="BL99" s="3">
        <f t="shared" si="148"/>
        <v>0</v>
      </c>
      <c r="BM99" s="3">
        <f t="shared" si="148"/>
        <v>0</v>
      </c>
      <c r="BN99" s="18"/>
      <c r="BO99" s="18">
        <f t="shared" si="139"/>
        <v>80.390799887293483</v>
      </c>
      <c r="BP99" s="39"/>
      <c r="BQ99" s="37"/>
      <c r="BR99" s="33"/>
      <c r="BS99" s="33"/>
      <c r="BT99" s="3"/>
      <c r="BU99" s="3">
        <f t="shared" si="149"/>
        <v>0</v>
      </c>
      <c r="BV99" s="3">
        <f t="shared" si="149"/>
        <v>0</v>
      </c>
      <c r="BW99" s="3">
        <f t="shared" si="149"/>
        <v>0</v>
      </c>
      <c r="BX99" s="18"/>
      <c r="BY99" s="18">
        <f t="shared" si="141"/>
        <v>80.390799887293483</v>
      </c>
      <c r="BZ99" s="39"/>
    </row>
    <row r="100" spans="5:78" ht="20" customHeight="1" x14ac:dyDescent="0.2">
      <c r="E100" s="29">
        <v>62</v>
      </c>
      <c r="F100" s="22">
        <f t="shared" si="142"/>
        <v>1.2345999999999999</v>
      </c>
      <c r="G100" s="23">
        <f t="shared" si="126"/>
        <v>10.998802458814744</v>
      </c>
      <c r="H100" s="47">
        <f t="shared" si="127"/>
        <v>110418.45070422534</v>
      </c>
      <c r="I100" s="37"/>
      <c r="J100" s="33"/>
      <c r="K100" s="33"/>
      <c r="L100" s="3"/>
      <c r="M100" s="3">
        <f t="shared" si="143"/>
        <v>0</v>
      </c>
      <c r="N100" s="3">
        <f t="shared" si="143"/>
        <v>0</v>
      </c>
      <c r="O100" s="3">
        <f t="shared" si="143"/>
        <v>0</v>
      </c>
      <c r="P100" s="18"/>
      <c r="Q100" s="18">
        <f t="shared" si="129"/>
        <v>88.739634694455987</v>
      </c>
      <c r="R100" s="39"/>
      <c r="S100" s="37"/>
      <c r="T100" s="33"/>
      <c r="U100" s="33"/>
      <c r="V100" s="3"/>
      <c r="W100" s="3">
        <f t="shared" si="144"/>
        <v>0</v>
      </c>
      <c r="X100" s="3">
        <f t="shared" si="144"/>
        <v>0</v>
      </c>
      <c r="Y100" s="3">
        <f t="shared" si="144"/>
        <v>0</v>
      </c>
      <c r="Z100" s="18"/>
      <c r="AA100" s="18">
        <f t="shared" si="131"/>
        <v>88.739634694455987</v>
      </c>
      <c r="AB100" s="39"/>
      <c r="AC100" s="37"/>
      <c r="AD100" s="33"/>
      <c r="AE100" s="33"/>
      <c r="AF100" s="3"/>
      <c r="AG100" s="3">
        <f t="shared" si="145"/>
        <v>0</v>
      </c>
      <c r="AH100" s="3">
        <f t="shared" si="145"/>
        <v>0</v>
      </c>
      <c r="AI100" s="3">
        <f t="shared" si="145"/>
        <v>0</v>
      </c>
      <c r="AJ100" s="18"/>
      <c r="AK100" s="18">
        <f t="shared" si="133"/>
        <v>88.739634694455987</v>
      </c>
      <c r="AL100" s="39"/>
      <c r="AM100" s="37"/>
      <c r="AN100" s="33"/>
      <c r="AO100" s="33"/>
      <c r="AP100" s="3"/>
      <c r="AQ100" s="3">
        <f t="shared" si="146"/>
        <v>0</v>
      </c>
      <c r="AR100" s="3">
        <f t="shared" si="146"/>
        <v>0</v>
      </c>
      <c r="AS100" s="3">
        <f t="shared" si="146"/>
        <v>0</v>
      </c>
      <c r="AT100" s="18"/>
      <c r="AU100" s="18">
        <f t="shared" si="135"/>
        <v>88.739634694455987</v>
      </c>
      <c r="AV100" s="39"/>
      <c r="AW100" s="37"/>
      <c r="AX100" s="33"/>
      <c r="AY100" s="33"/>
      <c r="AZ100" s="3"/>
      <c r="BA100" s="3">
        <f t="shared" si="147"/>
        <v>0</v>
      </c>
      <c r="BB100" s="3">
        <f t="shared" si="147"/>
        <v>0</v>
      </c>
      <c r="BC100" s="3">
        <f t="shared" si="147"/>
        <v>0</v>
      </c>
      <c r="BD100" s="18"/>
      <c r="BE100" s="18">
        <f t="shared" si="137"/>
        <v>88.739634694455987</v>
      </c>
      <c r="BF100" s="39"/>
      <c r="BG100" s="37"/>
      <c r="BH100" s="33"/>
      <c r="BI100" s="33"/>
      <c r="BJ100" s="3"/>
      <c r="BK100" s="3">
        <f t="shared" si="148"/>
        <v>0</v>
      </c>
      <c r="BL100" s="3">
        <f t="shared" si="148"/>
        <v>0</v>
      </c>
      <c r="BM100" s="3">
        <f t="shared" si="148"/>
        <v>0</v>
      </c>
      <c r="BN100" s="18"/>
      <c r="BO100" s="18">
        <f t="shared" si="139"/>
        <v>88.739634694455987</v>
      </c>
      <c r="BP100" s="39"/>
      <c r="BQ100" s="37"/>
      <c r="BR100" s="33"/>
      <c r="BS100" s="33"/>
      <c r="BT100" s="3"/>
      <c r="BU100" s="3">
        <f t="shared" si="149"/>
        <v>0</v>
      </c>
      <c r="BV100" s="3">
        <f t="shared" si="149"/>
        <v>0</v>
      </c>
      <c r="BW100" s="3">
        <f t="shared" si="149"/>
        <v>0</v>
      </c>
      <c r="BX100" s="18"/>
      <c r="BY100" s="18">
        <f t="shared" si="141"/>
        <v>88.739634694455987</v>
      </c>
      <c r="BZ100" s="39"/>
    </row>
    <row r="101" spans="5:78" ht="20" customHeight="1" x14ac:dyDescent="0.2">
      <c r="E101" s="29">
        <v>64</v>
      </c>
      <c r="F101" s="22">
        <f t="shared" si="142"/>
        <v>1.2746</v>
      </c>
      <c r="G101" s="23">
        <f t="shared" si="126"/>
        <v>11.355154393330045</v>
      </c>
      <c r="H101" s="47">
        <f t="shared" si="127"/>
        <v>113995.91549295773</v>
      </c>
      <c r="I101" s="37"/>
      <c r="J101" s="33"/>
      <c r="K101" s="33"/>
      <c r="L101" s="3"/>
      <c r="M101" s="3">
        <f t="shared" si="143"/>
        <v>0</v>
      </c>
      <c r="N101" s="3">
        <f t="shared" si="143"/>
        <v>0</v>
      </c>
      <c r="O101" s="3">
        <f t="shared" si="143"/>
        <v>0</v>
      </c>
      <c r="P101" s="18"/>
      <c r="Q101" s="18">
        <f t="shared" si="129"/>
        <v>97.647372351793592</v>
      </c>
      <c r="R101" s="39"/>
      <c r="S101" s="37"/>
      <c r="T101" s="33"/>
      <c r="U101" s="33"/>
      <c r="V101" s="3"/>
      <c r="W101" s="3">
        <f t="shared" si="144"/>
        <v>0</v>
      </c>
      <c r="X101" s="3">
        <f t="shared" si="144"/>
        <v>0</v>
      </c>
      <c r="Y101" s="3">
        <f t="shared" si="144"/>
        <v>0</v>
      </c>
      <c r="Z101" s="18"/>
      <c r="AA101" s="18">
        <f t="shared" si="131"/>
        <v>97.647372351793592</v>
      </c>
      <c r="AB101" s="39"/>
      <c r="AC101" s="37"/>
      <c r="AD101" s="33"/>
      <c r="AE101" s="33"/>
      <c r="AF101" s="3"/>
      <c r="AG101" s="3">
        <f t="shared" si="145"/>
        <v>0</v>
      </c>
      <c r="AH101" s="3">
        <f t="shared" si="145"/>
        <v>0</v>
      </c>
      <c r="AI101" s="3">
        <f t="shared" si="145"/>
        <v>0</v>
      </c>
      <c r="AJ101" s="18"/>
      <c r="AK101" s="18">
        <f t="shared" si="133"/>
        <v>97.647372351793592</v>
      </c>
      <c r="AL101" s="39"/>
      <c r="AM101" s="37"/>
      <c r="AN101" s="33"/>
      <c r="AO101" s="33"/>
      <c r="AP101" s="3"/>
      <c r="AQ101" s="3">
        <f t="shared" si="146"/>
        <v>0</v>
      </c>
      <c r="AR101" s="3">
        <f t="shared" si="146"/>
        <v>0</v>
      </c>
      <c r="AS101" s="3">
        <f t="shared" si="146"/>
        <v>0</v>
      </c>
      <c r="AT101" s="18"/>
      <c r="AU101" s="18">
        <f t="shared" si="135"/>
        <v>97.647372351793592</v>
      </c>
      <c r="AV101" s="39"/>
      <c r="AW101" s="37"/>
      <c r="AX101" s="33"/>
      <c r="AY101" s="33"/>
      <c r="AZ101" s="3"/>
      <c r="BA101" s="3">
        <f t="shared" si="147"/>
        <v>0</v>
      </c>
      <c r="BB101" s="3">
        <f t="shared" si="147"/>
        <v>0</v>
      </c>
      <c r="BC101" s="3">
        <f t="shared" si="147"/>
        <v>0</v>
      </c>
      <c r="BD101" s="18"/>
      <c r="BE101" s="18">
        <f t="shared" si="137"/>
        <v>97.647372351793592</v>
      </c>
      <c r="BF101" s="39"/>
      <c r="BG101" s="37"/>
      <c r="BH101" s="33"/>
      <c r="BI101" s="33"/>
      <c r="BJ101" s="3"/>
      <c r="BK101" s="3">
        <f t="shared" si="148"/>
        <v>0</v>
      </c>
      <c r="BL101" s="3">
        <f t="shared" si="148"/>
        <v>0</v>
      </c>
      <c r="BM101" s="3">
        <f t="shared" si="148"/>
        <v>0</v>
      </c>
      <c r="BN101" s="18"/>
      <c r="BO101" s="18">
        <f t="shared" si="139"/>
        <v>97.647372351793592</v>
      </c>
      <c r="BP101" s="39"/>
      <c r="BQ101" s="37"/>
      <c r="BR101" s="33"/>
      <c r="BS101" s="33"/>
      <c r="BT101" s="3"/>
      <c r="BU101" s="3">
        <f t="shared" si="149"/>
        <v>0</v>
      </c>
      <c r="BV101" s="3">
        <f t="shared" si="149"/>
        <v>0</v>
      </c>
      <c r="BW101" s="3">
        <f t="shared" si="149"/>
        <v>0</v>
      </c>
      <c r="BX101" s="18"/>
      <c r="BY101" s="18">
        <f t="shared" si="141"/>
        <v>97.647372351793592</v>
      </c>
      <c r="BZ101" s="39"/>
    </row>
    <row r="102" spans="5:78" ht="20" customHeight="1" thickBot="1" x14ac:dyDescent="0.25">
      <c r="E102" s="48">
        <v>66</v>
      </c>
      <c r="F102" s="25">
        <f t="shared" si="142"/>
        <v>1.3146</v>
      </c>
      <c r="G102" s="26">
        <f t="shared" si="126"/>
        <v>11.711506327845346</v>
      </c>
      <c r="H102" s="49">
        <f t="shared" si="127"/>
        <v>117573.38028169014</v>
      </c>
      <c r="I102" s="38"/>
      <c r="J102" s="34"/>
      <c r="K102" s="34"/>
      <c r="L102" s="41"/>
      <c r="M102" s="41">
        <f t="shared" si="143"/>
        <v>0</v>
      </c>
      <c r="N102" s="41">
        <f t="shared" si="143"/>
        <v>0</v>
      </c>
      <c r="O102" s="41">
        <f t="shared" si="143"/>
        <v>0</v>
      </c>
      <c r="P102" s="40"/>
      <c r="Q102" s="40">
        <f t="shared" si="129"/>
        <v>107.13212084084438</v>
      </c>
      <c r="R102" s="42"/>
      <c r="S102" s="38"/>
      <c r="T102" s="34"/>
      <c r="U102" s="34"/>
      <c r="V102" s="41"/>
      <c r="W102" s="41">
        <f t="shared" si="144"/>
        <v>0</v>
      </c>
      <c r="X102" s="41">
        <f t="shared" si="144"/>
        <v>0</v>
      </c>
      <c r="Y102" s="41">
        <f t="shared" si="144"/>
        <v>0</v>
      </c>
      <c r="Z102" s="40"/>
      <c r="AA102" s="40">
        <f t="shared" si="131"/>
        <v>107.13212084084438</v>
      </c>
      <c r="AB102" s="42"/>
      <c r="AC102" s="38"/>
      <c r="AD102" s="34"/>
      <c r="AE102" s="34"/>
      <c r="AF102" s="41"/>
      <c r="AG102" s="41">
        <f t="shared" si="145"/>
        <v>0</v>
      </c>
      <c r="AH102" s="41">
        <f t="shared" si="145"/>
        <v>0</v>
      </c>
      <c r="AI102" s="41">
        <f t="shared" si="145"/>
        <v>0</v>
      </c>
      <c r="AJ102" s="40"/>
      <c r="AK102" s="40">
        <f t="shared" si="133"/>
        <v>107.13212084084438</v>
      </c>
      <c r="AL102" s="42"/>
      <c r="AM102" s="38"/>
      <c r="AN102" s="34"/>
      <c r="AO102" s="34"/>
      <c r="AP102" s="41"/>
      <c r="AQ102" s="41">
        <f t="shared" si="146"/>
        <v>0</v>
      </c>
      <c r="AR102" s="41">
        <f t="shared" si="146"/>
        <v>0</v>
      </c>
      <c r="AS102" s="41">
        <f t="shared" si="146"/>
        <v>0</v>
      </c>
      <c r="AT102" s="40"/>
      <c r="AU102" s="40">
        <f t="shared" si="135"/>
        <v>107.13212084084438</v>
      </c>
      <c r="AV102" s="42"/>
      <c r="AW102" s="38"/>
      <c r="AX102" s="34"/>
      <c r="AY102" s="34"/>
      <c r="AZ102" s="41"/>
      <c r="BA102" s="41">
        <f t="shared" si="147"/>
        <v>0</v>
      </c>
      <c r="BB102" s="41">
        <f t="shared" si="147"/>
        <v>0</v>
      </c>
      <c r="BC102" s="41">
        <f t="shared" si="147"/>
        <v>0</v>
      </c>
      <c r="BD102" s="40"/>
      <c r="BE102" s="40">
        <f t="shared" si="137"/>
        <v>107.13212084084438</v>
      </c>
      <c r="BF102" s="42"/>
      <c r="BG102" s="38"/>
      <c r="BH102" s="34"/>
      <c r="BI102" s="34"/>
      <c r="BJ102" s="41"/>
      <c r="BK102" s="41">
        <f t="shared" si="148"/>
        <v>0</v>
      </c>
      <c r="BL102" s="41">
        <f t="shared" si="148"/>
        <v>0</v>
      </c>
      <c r="BM102" s="41">
        <f t="shared" si="148"/>
        <v>0</v>
      </c>
      <c r="BN102" s="40"/>
      <c r="BO102" s="40">
        <f t="shared" si="139"/>
        <v>107.13212084084438</v>
      </c>
      <c r="BP102" s="42"/>
      <c r="BQ102" s="38"/>
      <c r="BR102" s="34"/>
      <c r="BS102" s="34"/>
      <c r="BT102" s="41"/>
      <c r="BU102" s="41">
        <f t="shared" si="149"/>
        <v>0</v>
      </c>
      <c r="BV102" s="41">
        <f t="shared" si="149"/>
        <v>0</v>
      </c>
      <c r="BW102" s="41">
        <f t="shared" si="149"/>
        <v>0</v>
      </c>
      <c r="BX102" s="40"/>
      <c r="BY102" s="40">
        <f t="shared" si="141"/>
        <v>107.13212084084438</v>
      </c>
      <c r="BZ102" s="42"/>
    </row>
  </sheetData>
  <mergeCells count="47">
    <mergeCell ref="BQ75:BU75"/>
    <mergeCell ref="BV75:BW75"/>
    <mergeCell ref="BY75:BZ75"/>
    <mergeCell ref="AM75:AQ75"/>
    <mergeCell ref="AR75:AS75"/>
    <mergeCell ref="AW75:BA75"/>
    <mergeCell ref="BB75:BC75"/>
    <mergeCell ref="BG75:BK75"/>
    <mergeCell ref="BL75:BM75"/>
    <mergeCell ref="BL40:BM40"/>
    <mergeCell ref="BQ40:BU40"/>
    <mergeCell ref="BV40:BW40"/>
    <mergeCell ref="E75:H75"/>
    <mergeCell ref="I75:M75"/>
    <mergeCell ref="N75:O75"/>
    <mergeCell ref="S75:W75"/>
    <mergeCell ref="X75:Y75"/>
    <mergeCell ref="AC75:AG75"/>
    <mergeCell ref="AH75:AI75"/>
    <mergeCell ref="AH40:AI40"/>
    <mergeCell ref="AM40:AQ40"/>
    <mergeCell ref="AR40:AS40"/>
    <mergeCell ref="AW40:BA40"/>
    <mergeCell ref="BB40:BC40"/>
    <mergeCell ref="BG40:BK40"/>
    <mergeCell ref="BL1:BM1"/>
    <mergeCell ref="BQ1:BU1"/>
    <mergeCell ref="BV1:BW1"/>
    <mergeCell ref="BY1:BZ1"/>
    <mergeCell ref="E40:H40"/>
    <mergeCell ref="I40:M40"/>
    <mergeCell ref="N40:O40"/>
    <mergeCell ref="S40:W40"/>
    <mergeCell ref="X40:Y40"/>
    <mergeCell ref="AC40:AG40"/>
    <mergeCell ref="AH1:AI1"/>
    <mergeCell ref="AM1:AQ1"/>
    <mergeCell ref="AR1:AS1"/>
    <mergeCell ref="AW1:BA1"/>
    <mergeCell ref="BB1:BC1"/>
    <mergeCell ref="BG1:BK1"/>
    <mergeCell ref="AC1:AG1"/>
    <mergeCell ref="E1:H1"/>
    <mergeCell ref="I1:M1"/>
    <mergeCell ref="N1:O1"/>
    <mergeCell ref="S1:W1"/>
    <mergeCell ref="X1:Y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k400</vt:lpstr>
      <vt:lpstr>k600</vt:lpstr>
      <vt:lpstr>k800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2016-12-16T19:23:39Z</dcterms:modified>
</cp:coreProperties>
</file>